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7"/>
  <workbookPr defaultThemeVersion="166925"/>
  <mc:AlternateContent xmlns:mc="http://schemas.openxmlformats.org/markup-compatibility/2006">
    <mc:Choice Requires="x15">
      <x15ac:absPath xmlns:x15ac="http://schemas.microsoft.com/office/spreadsheetml/2010/11/ac" url="/Users/luisa/Downloads/"/>
    </mc:Choice>
  </mc:AlternateContent>
  <xr:revisionPtr revIDLastSave="0" documentId="8_{7C6FE342-0BA2-FA4F-B9F9-D486C5BF4814}" xr6:coauthVersionLast="47" xr6:coauthVersionMax="47" xr10:uidLastSave="{00000000-0000-0000-0000-000000000000}"/>
  <bookViews>
    <workbookView xWindow="0" yWindow="500" windowWidth="28800" windowHeight="1610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1" i="1" l="1" a="1"/>
  <c r="AE1" i="1" s="1"/>
  <c r="P1" i="1" l="1"/>
  <c r="AE2" i="1"/>
  <c r="AF2" i="1" s="1"/>
  <c r="P2" i="1" s="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<sst xmlns="http://schemas.openxmlformats.org/spreadsheetml/2006/main" count="237" uniqueCount="155">
  <si>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</si>
  <si>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</si>
  <si>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</si>
  <si>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</si>
  <si>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</si>
  <si>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</si>
  <si>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</si>
  <si>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</si>
  <si>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</si>
  <si>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</si>
  <si>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</si>
  <si>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</si>
  <si>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</si>
  <si>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</si>
  <si>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</si>
  <si>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</si>
  <si>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</si>
  <si>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</si>
  <si>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</si>
  <si>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</si>
  <si>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</si>
  <si>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</si>
  <si>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</si>
  <si>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</si>
  <si>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</si>
  <si>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</si>
  <si>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</si>
  <si>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</si>
  <si>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</si>
  <si>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</si>
  <si>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</si>
  <si>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</si>
  <si>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</si>
  <si>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</si>
  <si>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</si>
  <si>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</si>
  <si>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</si>
  <si>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</si>
  <si>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</si>
  <si>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</si>
  <si>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</si>
  <si>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</si>
  <si>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</si>
  <si>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</si>
  <si>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</si>
  <si>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</si>
  <si>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</si>
  <si>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</si>
  <si>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</si>
  <si>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</si>
  <si>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</si>
  <si>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</si>
  <si>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</si>
  <si>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</si>
  <si>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</si>
  <si>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</si>
  <si>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</si>
  <si>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</si>
  <si>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</si>
  <si>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</si>
  <si>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</si>
  <si>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</si>
  <si>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</si>
  <si>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</si>
  <si>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</si>
  <si>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</si>
  <si>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</si>
  <si>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</si>
  <si>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</si>
  <si>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</si>
  <si>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</si>
  <si>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</si>
  <si>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</si>
  <si>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</si>
  <si>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</si>
  <si>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</si>
  <si>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</si>
  <si>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</si>
  <si>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</si>
  <si>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</si>
  <si>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</si>
  <si>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</si>
  <si>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</si>
  <si>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</si>
  <si>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</si>
  <si>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</si>
  <si>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</si>
  <si>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</si>
  <si>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</si>
  <si>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</si>
  <si>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</si>
  <si>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</si>
  <si>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</si>
  <si>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</si>
  <si>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</si>
  <si>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</si>
  <si>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</si>
  <si>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</si>
  <si>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</si>
  <si>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</si>
  <si>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</si>
  <si>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</si>
  <si>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</si>
  <si>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</si>
  <si>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</si>
  <si>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</si>
  <si>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</si>
  <si>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</si>
  <si>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</si>
  <si>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</si>
  <si>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</si>
  <si>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</si>
  <si>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</si>
  <si>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</si>
  <si>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</si>
  <si>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</si>
  <si>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Riboviria</t>
    <phoneticPr fontId="30"/>
  </si>
  <si>
    <t>Orthornavirae</t>
    <phoneticPr fontId="30"/>
  </si>
  <si>
    <t>Negarnaviricota</t>
    <phoneticPr fontId="30"/>
  </si>
  <si>
    <t>Polyploviricotina</t>
    <phoneticPr fontId="30"/>
  </si>
  <si>
    <t>Bunyaviricetes</t>
    <phoneticPr fontId="30"/>
  </si>
  <si>
    <t>Hareavirales</t>
    <phoneticPr fontId="30"/>
  </si>
  <si>
    <t>Konkoviridae</t>
    <phoneticPr fontId="30"/>
  </si>
  <si>
    <t>Olpivirus</t>
    <phoneticPr fontId="30"/>
  </si>
  <si>
    <t>ssRNA(-)</t>
    <phoneticPr fontId="30"/>
  </si>
  <si>
    <t>RNA1: PQ490803; RNA2: PQ490804; RNA3: PQ490805; RNA4: PQ490806</t>
    <phoneticPr fontId="30"/>
  </si>
  <si>
    <t>Freesia konkovirus 1</t>
    <phoneticPr fontId="30"/>
  </si>
  <si>
    <t>FreKV1</t>
    <phoneticPr fontId="30"/>
  </si>
  <si>
    <t>Olpivirus lachenaliae</t>
    <phoneticPr fontId="30"/>
  </si>
  <si>
    <t>RNA1: PQ067367; RNA2: PQ067368; RNA3: PQ067369; RNA4: PQ067370</t>
    <phoneticPr fontId="30"/>
  </si>
  <si>
    <t>Fr231211</t>
    <phoneticPr fontId="30"/>
  </si>
  <si>
    <t>NL1-26</t>
    <phoneticPr fontId="30"/>
  </si>
  <si>
    <t>soil associated konkovirus</t>
  </si>
  <si>
    <t>SaKV</t>
  </si>
  <si>
    <t>TaKV1</t>
    <phoneticPr fontId="30"/>
  </si>
  <si>
    <t>RNA1: BK070195; RNA2: BK070196; RNA3: BK070197; RNA4: BK070198</t>
  </si>
  <si>
    <t>RNA1: BK070397; RNA2: BK070398; RNA3: BK070399</t>
  </si>
  <si>
    <t>RNA1: BK070191; RNA2: BK070192; RNA3: BK070193; RNA4: BK070194</t>
  </si>
  <si>
    <t>Olpivirus freesiae</t>
    <phoneticPr fontId="30"/>
  </si>
  <si>
    <t>WaKV1</t>
    <phoneticPr fontId="30"/>
  </si>
  <si>
    <t>Waitzia associated konkovirus 1</t>
    <phoneticPr fontId="30"/>
  </si>
  <si>
    <t>Olpivirus soli</t>
    <phoneticPr fontId="30"/>
  </si>
  <si>
    <t>Olpivirus tripterocalicis</t>
    <phoneticPr fontId="30"/>
  </si>
  <si>
    <t>Olpivirus waitziae</t>
    <phoneticPr fontId="30"/>
  </si>
  <si>
    <r>
      <t>Named after soil isolation source, in which SaKV was first discovered (in latin "form soil" is "</t>
    </r>
    <r>
      <rPr>
        <i/>
        <sz val="12"/>
        <color theme="1"/>
        <rFont val="Calibri"/>
        <family val="2"/>
        <scheme val="minor"/>
      </rPr>
      <t>soli</t>
    </r>
    <r>
      <rPr>
        <sz val="12"/>
        <color theme="1"/>
        <rFont val="Calibri"/>
        <family val="2"/>
        <scheme val="minor"/>
      </rPr>
      <t>")</t>
    </r>
    <phoneticPr fontId="30"/>
  </si>
  <si>
    <t>SAMN14514881</t>
  </si>
  <si>
    <t>SAMN07527256</t>
  </si>
  <si>
    <t>SAMN06309684</t>
  </si>
  <si>
    <r>
      <t xml:space="preserve">Named after plant host genus </t>
    </r>
    <r>
      <rPr>
        <i/>
        <sz val="12"/>
        <color theme="1"/>
        <rFont val="Calibri"/>
        <family val="2"/>
        <scheme val="minor"/>
      </rPr>
      <t>Tripterocalyx</t>
    </r>
    <r>
      <rPr>
        <sz val="12"/>
        <color theme="1"/>
        <rFont val="Calibri"/>
        <family val="2"/>
        <scheme val="minor"/>
      </rPr>
      <t>, in which TaKV1 was first discovered.</t>
    </r>
    <phoneticPr fontId="30"/>
  </si>
  <si>
    <r>
      <t xml:space="preserve">Named after plant host genus </t>
    </r>
    <r>
      <rPr>
        <i/>
        <sz val="12"/>
        <color theme="1"/>
        <rFont val="Calibri"/>
        <family val="2"/>
        <scheme val="minor"/>
      </rPr>
      <t>Waitzia</t>
    </r>
    <r>
      <rPr>
        <sz val="12"/>
        <color theme="1"/>
        <rFont val="Calibri"/>
        <family val="2"/>
        <scheme val="minor"/>
      </rPr>
      <t>, in which WaKV1 was first discovered.</t>
    </r>
    <phoneticPr fontId="30"/>
  </si>
  <si>
    <r>
      <t xml:space="preserve">Named after plant host genus </t>
    </r>
    <r>
      <rPr>
        <i/>
        <sz val="12"/>
        <color theme="1"/>
        <rFont val="Calibri"/>
        <family val="3"/>
        <charset val="128"/>
        <scheme val="minor"/>
      </rPr>
      <t>Freesia</t>
    </r>
    <r>
      <rPr>
        <sz val="12"/>
        <color theme="1"/>
        <rFont val="Calibri"/>
        <family val="2"/>
        <scheme val="minor"/>
      </rPr>
      <t>, in which FreKV1 was first discovered</t>
    </r>
    <phoneticPr fontId="30"/>
  </si>
  <si>
    <t>Tripterocalyx associated konkovirus 1</t>
  </si>
  <si>
    <t>Lachenalia konkovirus 1</t>
    <phoneticPr fontId="30"/>
  </si>
  <si>
    <t>LaKoV1</t>
    <phoneticPr fontId="30"/>
  </si>
  <si>
    <r>
      <t xml:space="preserve">Named after plant host genus </t>
    </r>
    <r>
      <rPr>
        <i/>
        <sz val="12"/>
        <color theme="1"/>
        <rFont val="Calibri"/>
        <family val="3"/>
        <charset val="128"/>
        <scheme val="minor"/>
      </rPr>
      <t>Lachenalia</t>
    </r>
    <r>
      <rPr>
        <sz val="12"/>
        <color theme="1"/>
        <rFont val="Calibri"/>
        <family val="2"/>
        <scheme val="minor"/>
      </rPr>
      <t>, in which LaKoV1 was first discovered.</t>
    </r>
    <phoneticPr fontId="3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</si>
</sst>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sz val="6"/>
      <name val="Calibri"/>
      <family val="3"/>
      <charset val="128"/>
      <scheme val="minor"/>
    </font>
    <font>
      <i/>
      <sz val="12"/>
      <color theme="1"/>
      <name val="Calibri"/>
      <family val="3"/>
      <charset val="128"/>
      <scheme val="minor"/>
    </font>
    <font>
      <b/>
      <i/>
      <sz val="12"/>
      <color rgb="FF7030A0"/>
      <name val="Calibri"/>
      <family val="3"/>
      <charset val="128"/>
      <scheme val="minor"/>
    </font>
    <font>
      <i/>
      <sz val="12"/>
      <color rgb="FF7030A0"/>
      <name val="Calibri"/>
      <family val="3"/>
      <charset val="128"/>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2">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1" fillId="7" borderId="1" xfId="0" applyFont="1" applyFill="1" applyBorder="1"/>
    <xf numFmtId="0" fontId="32" fillId="7" borderId="1" xfId="0" applyFont="1" applyFill="1" applyBorder="1"/>
    <xf numFmtId="0" fontId="0" fillId="6" borderId="1" xfId="0" quotePrefix="1" applyFill="1" applyBorder="1"/>
    <xf numFmtId="0" fontId="33"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Colore 3" xfId="1" builtinId="40"/>
    <cellStyle name="Collegamento ipertestuale" xfId="2" builtinId="8"/>
    <cellStyle name="Normale" xfId="0" builtinId="0"/>
  </cellStyles>
  <dxfs count="8">
    <dxf>
      <font>
        <color rgb="FF9C0006"/>
      </font>
      <fill>
        <patternFill>
          <bgColor rgb="FFFFC7CE"/>
        </patternFill>
      </fill>
    </dxf>
    <dxf>
      <font>
        <color rgb="FF9C0006"/>
      </font>
      <fill>
        <patternFill>
          <bgColor rgb="FFFFC7CE"/>
        </patternFill>
      </fill>
    </dxf>
    <dxf>
      <font>
        <b/>
        <i val="0"/>
        <color rgb="FF7030A0"/>
      </font>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ColWidth="10.83203125" defaultRowHeight="16" x14ac:dyDescent="0.2"/>
  <cols>
    <col min="1" max="1" width="2.83203125" customWidth="1"/>
    <col min="2" max="2" width="173.5" customWidth="1"/>
  </cols>
  <sheetData>
    <row r="1" spans="2:2" ht="37" customHeight="1" x14ac:dyDescent="0.2">
      <c r="B1" s="33" t="s">
        <v>114</v>
      </c>
    </row>
    <row r="2" spans="2:2" ht="255" x14ac:dyDescent="0.2">
      <c r="B2" s="32" t="s">
        <v>113</v>
      </c>
    </row>
  </sheetData>
  <phoneticPr fontId="30"/>
  <conditionalFormatting sqref="B2">
    <cfRule type="expression" dxfId="7"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9"/>
  <sheetViews>
    <sheetView tabSelected="1" topLeftCell="Z1" zoomScale="85" zoomScaleNormal="85" workbookViewId="0">
      <pane ySplit="4" topLeftCell="A5" activePane="bottomLeft" state="frozen"/>
      <selection pane="bottomLeft" activeCell="AN12" sqref="AN12"/>
    </sheetView>
  </sheetViews>
  <sheetFormatPr baseColWidth="10" defaultColWidth="10.83203125"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9" width="10.83203125" style="14"/>
    <col min="30" max="30" width="25.5" style="26" customWidth="1"/>
    <col min="31" max="31" width="46.5" style="4" customWidth="1"/>
    <col min="32" max="32" width="35.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9" t="s">
        <v>112</v>
      </c>
      <c r="C1" s="49"/>
      <c r="D1" s="49"/>
      <c r="E1" s="50" t="str">
        <f ca="1">IF(LEN(cellFilenameFormatErrors)=0,LEFT(cellBaseFilename,9),"Code is automatically derived from the filename: 'YEAR.###X.[STATUS.][v#.]DESCRIPTION.xlsx', X=SC code")</f>
        <v>2025.006P</v>
      </c>
      <c r="F1" s="50"/>
      <c r="G1" s="50"/>
      <c r="H1" s="50"/>
      <c r="I1" s="50"/>
      <c r="J1" s="50"/>
      <c r="K1" s="50"/>
      <c r="L1" s="50"/>
      <c r="M1" s="50"/>
      <c r="N1" s="50"/>
      <c r="O1" s="50"/>
      <c r="P1" s="40"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1"/>
      <c r="R1" s="41"/>
      <c r="S1" s="41"/>
      <c r="T1" s="41"/>
      <c r="U1" s="41"/>
      <c r="V1" s="41"/>
      <c r="W1" s="41"/>
      <c r="X1" s="41"/>
      <c r="Y1" s="41"/>
      <c r="Z1" s="41"/>
      <c r="AA1" s="41"/>
      <c r="AB1" s="41"/>
      <c r="AC1" s="41"/>
      <c r="AD1" s="29" t="s">
        <v>28</v>
      </c>
      <c r="AE1" s="25" t="str" cm="1">
        <f t="array" aca="1" ref="AE1" ca="1">MID(CELL("filename",'Proposal Template'!$B$1),SEARCH("[",CELL("filename",'Proposal Template'!$B$1))+1, SEARCH("]",CELL("filename",'Proposal Template'!$B$1))-SEARCH("[",CELL("filename",'Proposal Template'!$B$1))-1)</f>
        <v>2025.006P.Ac.v1.Konkoviridae_5nsp_250825.xlsx</v>
      </c>
      <c r="AF1" s="23"/>
      <c r="AG1" s="16"/>
      <c r="AH1" s="16"/>
      <c r="AI1" s="16"/>
      <c r="AJ1" s="16"/>
      <c r="AK1" s="16"/>
      <c r="AL1" s="16"/>
      <c r="AM1" s="16"/>
      <c r="AN1" s="16"/>
      <c r="AO1"/>
    </row>
    <row r="2" spans="1:41" ht="19" x14ac:dyDescent="0.25">
      <c r="A2" s="18" t="s">
        <v>115</v>
      </c>
      <c r="B2" s="49" t="s">
        <v>111</v>
      </c>
      <c r="C2" s="49"/>
      <c r="D2" s="49"/>
      <c r="E2" s="51"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Plant virus (P) proposals</v>
      </c>
      <c r="F2" s="51"/>
      <c r="G2" s="51"/>
      <c r="H2" s="51"/>
      <c r="I2" s="51"/>
      <c r="J2" s="51"/>
      <c r="K2" s="51"/>
      <c r="L2" s="51"/>
      <c r="M2" s="51"/>
      <c r="N2" s="51"/>
      <c r="O2" s="51"/>
      <c r="P2" s="42" t="str">
        <f ca="1">_xlfn.CONCAT(
IF(NOT(ISERROR(AF2)),"","Study Section code ('"&amp;AE2&amp;"') is not valid; ")
)</f>
        <v/>
      </c>
      <c r="Q2" s="43"/>
      <c r="R2" s="43"/>
      <c r="S2" s="43"/>
      <c r="T2" s="43"/>
      <c r="U2" s="43"/>
      <c r="V2" s="43"/>
      <c r="W2" s="43"/>
      <c r="X2" s="43"/>
      <c r="Y2" s="43"/>
      <c r="Z2" s="43"/>
      <c r="AA2" s="43"/>
      <c r="AB2" s="43"/>
      <c r="AC2" s="43"/>
      <c r="AD2" s="30" t="s">
        <v>28</v>
      </c>
      <c r="AE2" s="24" t="str">
        <f ca="1">MID(AE1,9,1)</f>
        <v>P</v>
      </c>
      <c r="AF2" s="24" t="str">
        <f ca="1">VLOOKUP(AE2,studySectionCodeLUT,2,FALSE)</f>
        <v>Plant virus (P) proposals</v>
      </c>
      <c r="AG2" s="3"/>
      <c r="AH2" s="3"/>
      <c r="AI2" s="3"/>
      <c r="AJ2" s="3"/>
      <c r="AK2" s="3"/>
      <c r="AL2" s="3"/>
      <c r="AM2" s="3"/>
      <c r="AN2" s="3"/>
    </row>
    <row r="3" spans="1:41" ht="36" customHeight="1" x14ac:dyDescent="0.2">
      <c r="A3" s="44" t="s">
        <v>21</v>
      </c>
      <c r="B3" s="44"/>
      <c r="C3" s="44"/>
      <c r="D3" s="44"/>
      <c r="E3" s="44"/>
      <c r="F3" s="44"/>
      <c r="G3" s="44"/>
      <c r="H3" s="44"/>
      <c r="I3" s="44"/>
      <c r="J3" s="44"/>
      <c r="K3" s="44"/>
      <c r="L3" s="44"/>
      <c r="M3" s="44"/>
      <c r="N3" s="44"/>
      <c r="O3" s="44"/>
      <c r="P3" s="45" t="s">
        <v>22</v>
      </c>
      <c r="Q3" s="45"/>
      <c r="R3" s="45"/>
      <c r="S3" s="45"/>
      <c r="T3" s="45"/>
      <c r="U3" s="45"/>
      <c r="V3" s="45"/>
      <c r="W3" s="45"/>
      <c r="X3" s="45"/>
      <c r="Y3" s="45"/>
      <c r="Z3" s="45"/>
      <c r="AA3" s="45"/>
      <c r="AB3" s="45"/>
      <c r="AC3" s="45"/>
      <c r="AD3" s="45"/>
      <c r="AE3" s="46" t="s">
        <v>110</v>
      </c>
      <c r="AF3" s="47"/>
      <c r="AG3" s="47"/>
      <c r="AH3" s="47"/>
      <c r="AI3" s="47"/>
      <c r="AJ3" s="47"/>
      <c r="AK3" s="48"/>
      <c r="AL3" s="38" t="s">
        <v>109</v>
      </c>
      <c r="AM3" s="39"/>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ht="29" customHeight="1" x14ac:dyDescent="0.2">
      <c r="P5" s="34" t="s">
        <v>116</v>
      </c>
      <c r="Q5" s="34"/>
      <c r="R5" s="34" t="s">
        <v>117</v>
      </c>
      <c r="S5" s="34"/>
      <c r="T5" s="34" t="s">
        <v>118</v>
      </c>
      <c r="U5" s="34" t="s">
        <v>119</v>
      </c>
      <c r="V5" s="34" t="s">
        <v>120</v>
      </c>
      <c r="X5" s="34" t="s">
        <v>121</v>
      </c>
      <c r="Y5" s="34"/>
      <c r="Z5" s="34" t="s">
        <v>122</v>
      </c>
      <c r="AB5" s="34" t="s">
        <v>123</v>
      </c>
      <c r="AD5" s="37" t="s">
        <v>138</v>
      </c>
      <c r="AE5" s="4" t="s">
        <v>125</v>
      </c>
      <c r="AF5" s="4" t="s">
        <v>126</v>
      </c>
      <c r="AG5" s="4" t="s">
        <v>127</v>
      </c>
      <c r="AH5" s="36" t="s">
        <v>130</v>
      </c>
      <c r="AI5" s="4" t="s">
        <v>24</v>
      </c>
      <c r="AJ5" s="4" t="s">
        <v>124</v>
      </c>
      <c r="AK5" s="4" t="s">
        <v>56</v>
      </c>
      <c r="AL5" s="15" t="s">
        <v>27</v>
      </c>
      <c r="AM5" s="15" t="s">
        <v>28</v>
      </c>
      <c r="AN5" s="1" t="s">
        <v>150</v>
      </c>
    </row>
    <row r="6" spans="1:41" x14ac:dyDescent="0.2">
      <c r="P6" s="34" t="s">
        <v>116</v>
      </c>
      <c r="Q6" s="34"/>
      <c r="R6" s="34" t="s">
        <v>117</v>
      </c>
      <c r="S6" s="34"/>
      <c r="T6" s="34" t="s">
        <v>118</v>
      </c>
      <c r="U6" s="34" t="s">
        <v>119</v>
      </c>
      <c r="V6" s="34" t="s">
        <v>120</v>
      </c>
      <c r="X6" s="34" t="s">
        <v>121</v>
      </c>
      <c r="Y6" s="34"/>
      <c r="Z6" s="34" t="s">
        <v>122</v>
      </c>
      <c r="AB6" s="34" t="s">
        <v>123</v>
      </c>
      <c r="AD6" s="35" t="s">
        <v>128</v>
      </c>
      <c r="AE6" s="4" t="s">
        <v>129</v>
      </c>
      <c r="AF6" s="4" t="s">
        <v>152</v>
      </c>
      <c r="AG6" s="4" t="s">
        <v>153</v>
      </c>
      <c r="AH6" s="4" t="s">
        <v>131</v>
      </c>
      <c r="AI6" s="4" t="s">
        <v>24</v>
      </c>
      <c r="AJ6" s="4" t="s">
        <v>124</v>
      </c>
      <c r="AK6" s="4" t="s">
        <v>56</v>
      </c>
      <c r="AL6" s="15" t="s">
        <v>27</v>
      </c>
      <c r="AM6" s="15" t="s">
        <v>28</v>
      </c>
      <c r="AN6" s="1" t="s">
        <v>154</v>
      </c>
    </row>
    <row r="7" spans="1:41" x14ac:dyDescent="0.2">
      <c r="P7" s="34" t="s">
        <v>116</v>
      </c>
      <c r="Q7" s="34"/>
      <c r="R7" s="34" t="s">
        <v>117</v>
      </c>
      <c r="S7" s="34"/>
      <c r="T7" s="34" t="s">
        <v>118</v>
      </c>
      <c r="U7" s="34" t="s">
        <v>119</v>
      </c>
      <c r="V7" s="34" t="s">
        <v>120</v>
      </c>
      <c r="X7" s="34" t="s">
        <v>121</v>
      </c>
      <c r="Y7" s="34"/>
      <c r="Z7" s="34" t="s">
        <v>122</v>
      </c>
      <c r="AB7" s="34" t="s">
        <v>123</v>
      </c>
      <c r="AD7" s="37" t="s">
        <v>141</v>
      </c>
      <c r="AE7" s="4" t="s">
        <v>135</v>
      </c>
      <c r="AF7" s="4" t="s">
        <v>132</v>
      </c>
      <c r="AG7" s="4" t="s">
        <v>133</v>
      </c>
      <c r="AH7" s="4" t="s">
        <v>145</v>
      </c>
      <c r="AI7" s="4" t="s">
        <v>29</v>
      </c>
      <c r="AJ7" s="4" t="s">
        <v>124</v>
      </c>
      <c r="AK7" s="4" t="s">
        <v>99</v>
      </c>
      <c r="AL7" s="15" t="s">
        <v>27</v>
      </c>
      <c r="AM7" s="15" t="s">
        <v>28</v>
      </c>
      <c r="AN7" s="1" t="s">
        <v>144</v>
      </c>
    </row>
    <row r="8" spans="1:41" x14ac:dyDescent="0.2">
      <c r="P8" s="34" t="s">
        <v>116</v>
      </c>
      <c r="Q8" s="34"/>
      <c r="R8" s="34" t="s">
        <v>117</v>
      </c>
      <c r="S8" s="34"/>
      <c r="T8" s="34" t="s">
        <v>118</v>
      </c>
      <c r="U8" s="34" t="s">
        <v>119</v>
      </c>
      <c r="V8" s="34" t="s">
        <v>120</v>
      </c>
      <c r="X8" s="34" t="s">
        <v>121</v>
      </c>
      <c r="Y8" s="34"/>
      <c r="Z8" s="34" t="s">
        <v>122</v>
      </c>
      <c r="AB8" s="34" t="s">
        <v>123</v>
      </c>
      <c r="AD8" s="37" t="s">
        <v>142</v>
      </c>
      <c r="AE8" s="4" t="s">
        <v>136</v>
      </c>
      <c r="AF8" s="4" t="s">
        <v>151</v>
      </c>
      <c r="AG8" s="4" t="s">
        <v>134</v>
      </c>
      <c r="AH8" s="4" t="s">
        <v>146</v>
      </c>
      <c r="AI8" s="4" t="s">
        <v>29</v>
      </c>
      <c r="AJ8" s="4" t="s">
        <v>124</v>
      </c>
      <c r="AK8" s="4" t="s">
        <v>56</v>
      </c>
      <c r="AL8" s="15" t="s">
        <v>27</v>
      </c>
      <c r="AM8" s="15" t="s">
        <v>28</v>
      </c>
      <c r="AN8" s="1" t="s">
        <v>148</v>
      </c>
    </row>
    <row r="9" spans="1:41" x14ac:dyDescent="0.2">
      <c r="P9" s="34" t="s">
        <v>116</v>
      </c>
      <c r="Q9" s="34"/>
      <c r="R9" s="34" t="s">
        <v>117</v>
      </c>
      <c r="S9" s="34"/>
      <c r="T9" s="34" t="s">
        <v>118</v>
      </c>
      <c r="U9" s="34" t="s">
        <v>119</v>
      </c>
      <c r="V9" s="34" t="s">
        <v>120</v>
      </c>
      <c r="X9" s="34" t="s">
        <v>121</v>
      </c>
      <c r="Y9" s="34"/>
      <c r="Z9" s="34" t="s">
        <v>122</v>
      </c>
      <c r="AB9" s="34" t="s">
        <v>123</v>
      </c>
      <c r="AD9" s="37" t="s">
        <v>143</v>
      </c>
      <c r="AE9" s="4" t="s">
        <v>137</v>
      </c>
      <c r="AF9" s="4" t="s">
        <v>140</v>
      </c>
      <c r="AG9" s="4" t="s">
        <v>139</v>
      </c>
      <c r="AH9" s="4" t="s">
        <v>147</v>
      </c>
      <c r="AI9" s="4" t="s">
        <v>29</v>
      </c>
      <c r="AJ9" s="4" t="s">
        <v>124</v>
      </c>
      <c r="AK9" s="4" t="s">
        <v>56</v>
      </c>
      <c r="AL9" s="15" t="s">
        <v>27</v>
      </c>
      <c r="AM9" s="15" t="s">
        <v>28</v>
      </c>
      <c r="AN9" s="1" t="s">
        <v>149</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phoneticPr fontId="30"/>
  <conditionalFormatting sqref="A1:AD1048576">
    <cfRule type="expression" dxfId="6" priority="1">
      <formula>ROW(A1)&gt;5</formula>
    </cfRule>
  </conditionalFormatting>
  <conditionalFormatting sqref="P1:P4 Q3:AC4">
    <cfRule type="expression" dxfId="5" priority="20">
      <formula>AND(NOT(ISBLANK(P1)),COUNTA(Q1:$AD1)=0)</formula>
    </cfRule>
  </conditionalFormatting>
  <conditionalFormatting sqref="P4:AC1048576">
    <cfRule type="containsText" dxfId="4" priority="10" operator="containsText" text=" ">
      <formula>NOT(ISERROR(SEARCH(" ",P4)))</formula>
    </cfRule>
  </conditionalFormatting>
  <conditionalFormatting sqref="P5:AC1048574">
    <cfRule type="expression" dxfId="3" priority="11">
      <formula>AND(NOT(ISBLANK(P5)),COUNTA(Q5:$AD5)=0)</formula>
    </cfRule>
  </conditionalFormatting>
  <conditionalFormatting sqref="P1048575:AC1048576">
    <cfRule type="expression" dxfId="2" priority="39">
      <formula>AND(NOT(ISBLANK(P1048575)),COUNTA(Q1048575:$AD1048576)=0)</formula>
    </cfRule>
  </conditionalFormatting>
  <conditionalFormatting sqref="AD1:AD1048576">
    <cfRule type="expression" dxfId="1" priority="14">
      <formula>NOT(OR(OR(AD1="",AD1="Species"),_xlfn.CONCAT(AB1," ")=LEFT(AD1,LEN(AB1)+1)))</formula>
    </cfRule>
  </conditionalFormatting>
  <conditionalFormatting sqref="AM4:AM1048576">
    <cfRule type="expression" dxfId="0" priority="17">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AC1048576" xr:uid="{E28B2548-7112-D542-A592-7F8E7C97D14F}"/>
    <dataValidation type="custom" allowBlank="1" showInputMessage="1" showErrorMessage="1" errorTitle="Binomial Naming" error="Species name must start with the name of it's genus." promptTitle="binomial" sqref="AD1:AD3 AD5:AD1048576"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 AM10:AM1048576</xm:sqref>
        </x14:dataValidation>
        <x14:dataValidation type="list" errorStyle="warning" allowBlank="1" showInputMessage="1" showErrorMessage="1" xr:uid="{D4A1542F-405E-D64A-BE3C-CC6C4DBA969B}">
          <x14:formula1>
            <xm:f>'Menu Items (Do not change)'!$D:$D</xm:f>
          </x14:formula1>
          <xm:sqref>AL1:AL2 AL4 AL10:AL1048576</xm:sqref>
        </x14:dataValidation>
        <x14:dataValidation type="list" allowBlank="1" showInputMessage="1" showErrorMessage="1" xr:uid="{A06AA229-0857-F944-B8A0-A7ACB2C06BCE}">
          <x14:formula1>
            <xm:f>'Menu Items (Do not change)'!$A:$A</xm:f>
          </x14:formula1>
          <xm:sqref>AI1:AI4 AI7:AI1048576</xm:sqref>
        </x14:dataValidation>
        <x14:dataValidation type="list" allowBlank="1" showInputMessage="1" showErrorMessage="1" xr:uid="{642967BF-B8D5-C949-A6C5-EBDB9A96BA7A}">
          <x14:formula1>
            <xm:f>'Menu Items (Do not change)'!$B:$B</xm:f>
          </x14:formula1>
          <xm:sqref>AJ1:AJ4 AJ10:AJ1048576</xm:sqref>
        </x14:dataValidation>
        <x14:dataValidation type="list" allowBlank="1" showInputMessage="1" showErrorMessage="1" xr:uid="{D5517CF9-E545-E544-ACC1-445A15EC38A3}">
          <x14:formula1>
            <xm:f>'Menu Items (Do not change)'!$C:$C</xm:f>
          </x14:formula1>
          <xm:sqref>AK1:AK4 AK7 AK10:AK1048576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0.83203125"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honeticPr fontId="3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3</vt:i4>
      </vt:variant>
      <vt:variant>
        <vt:lpstr>Intervalli denominati</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RUBINO Luisa</cp:lastModifiedBy>
  <dcterms:created xsi:type="dcterms:W3CDTF">2023-02-08T19:24:03Z</dcterms:created>
  <dcterms:modified xsi:type="dcterms:W3CDTF">2025-08-25T10:29:11Z</dcterms:modified>
</cp:coreProperties>
</file>