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admin/Desktop/Plant virus (P) proposals/"/>
    </mc:Choice>
  </mc:AlternateContent>
  <xr:revisionPtr revIDLastSave="0" documentId="8_{382B2293-61B1-2948-84A9-65BE128B8DC8}" xr6:coauthVersionLast="47" xr6:coauthVersionMax="47" xr10:uidLastSave="{00000000-0000-0000-0000-000000000000}"/>
  <bookViews>
    <workbookView xWindow="0" yWindow="500" windowWidth="28800" windowHeight="163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<sst xmlns="http://schemas.openxmlformats.org/spreadsheetml/2006/main" count="160" uniqueCount="124">
  <si>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</si>
  <si>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</si>
  <si>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</si>
  <si>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</si>
  <si>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</si>
  <si>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</si>
  <si>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</si>
  <si>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</si>
  <si>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</si>
  <si>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</si>
  <si>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</si>
  <si>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</si>
  <si>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</si>
  <si>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</si>
  <si>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</si>
  <si>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</si>
  <si>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</si>
  <si>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</si>
  <si>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</si>
  <si>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</si>
  <si>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</si>
  <si>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</si>
  <si>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</si>
  <si>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</si>
  <si>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</si>
  <si>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</si>
  <si>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</si>
  <si>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</si>
  <si>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</si>
  <si>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</si>
  <si>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</si>
  <si>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</si>
  <si>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</si>
  <si>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</si>
  <si>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</si>
  <si>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</si>
  <si>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</si>
  <si>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</si>
  <si>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</si>
  <si>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</si>
  <si>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</si>
  <si>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</si>
  <si>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</si>
  <si>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</si>
  <si>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</si>
  <si>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</si>
  <si>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</si>
  <si>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</si>
  <si>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</si>
  <si>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</si>
  <si>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</si>
  <si>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</si>
  <si>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</si>
  <si>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</si>
  <si>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</si>
  <si>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</si>
  <si>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</si>
  <si>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</si>
  <si>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</si>
  <si>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</si>
  <si>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</si>
  <si>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</si>
  <si>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</si>
  <si>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</si>
  <si>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</si>
  <si>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</si>
  <si>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</si>
  <si>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</si>
  <si>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</si>
  <si>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</si>
  <si>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</si>
  <si>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</si>
  <si>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</si>
  <si>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</si>
  <si>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</si>
  <si>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</si>
  <si>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</si>
  <si>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</si>
  <si>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</si>
  <si>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</si>
  <si>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</si>
  <si>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</si>
  <si>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</si>
  <si>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</si>
  <si>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</si>
  <si>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</si>
  <si>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</si>
  <si>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</si>
  <si>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</si>
  <si>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</si>
  <si>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</si>
  <si>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</si>
  <si>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</si>
  <si>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</si>
  <si>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</si>
  <si>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</si>
  <si>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</si>
  <si>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</si>
  <si>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</si>
  <si>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</si>
  <si>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</si>
  <si>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</si>
  <si>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</si>
  <si>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</si>
  <si>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</si>
  <si>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</si>
  <si>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</si>
  <si>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</si>
  <si>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</si>
  <si>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</si>
  <si>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</si>
  <si>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</si>
  <si>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</si>
  <si>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</si>
  <si>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</si>
  <si>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</si>
  <si>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</si>
  <si>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</si>
  <si>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Kitrinoviricota</t>
  </si>
  <si>
    <t>Alsuviricetes</t>
  </si>
  <si>
    <t>Tymovirales</t>
  </si>
  <si>
    <t>Tymoviridae</t>
  </si>
  <si>
    <t>Bombyx mori latent virus</t>
  </si>
  <si>
    <t>Poinsettia mosaic 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</si>
</sst>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i/>
      <sz val="11"/>
      <color rgb="FF000000"/>
      <name val="Helvetica"/>
      <family val="2"/>
    </font>
    <font>
      <i/>
      <sz val="12"/>
      <color rgb="FF00000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31" fillId="4" borderId="0" xfId="0" applyFont="1" applyFill="1"/>
    <xf numFmtId="0" fontId="32" fillId="4" borderId="0" xfId="0" applyFont="1" applyFill="1"/>
    <xf numFmtId="0" fontId="32" fillId="4"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cols>
    <col min="1" max="1" width="2.83203125" customWidth="1"/>
    <col min="2" max="2" width="173.5" customWidth="1"/>
  </cols>
  <sheetData>
    <row r="1" spans="2:2" ht="37" customHeight="1">
      <c r="B1" s="33" t="s">
        <v>114</v>
      </c>
    </row>
    <row r="2" spans="2:2" ht="25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zoomScale="178" zoomScaleNormal="130" workbookViewId="0">
      <pane ySplit="4" topLeftCell="A5" activePane="bottomLeft" state="frozen"/>
      <selection pane="bottomLeft" activeCell="L9" sqref="L9"/>
    </sheetView>
  </sheetViews>
  <sheetFormatPr baseColWidth="10" defaultRowHeight="16"/>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23.33203125" style="2" customWidth="1"/>
    <col min="16" max="16" width="17" style="14" customWidth="1"/>
    <col min="17" max="29" width="10.83203125" style="14"/>
    <col min="30" max="30" width="10.83203125" style="26"/>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c r="A1" s="18" t="s">
        <v>81</v>
      </c>
      <c r="B1" s="49" t="s">
        <v>112</v>
      </c>
      <c r="C1" s="49"/>
      <c r="D1" s="49"/>
      <c r="E1" s="50" t="str">
        <f ca="1">IF(LEN(cellFilenameFormatErrors)=0,LEFT(cellBaseFilename,9),"Code is automatically derived from the filename: 'YEAR.###X.[STATUS.][v#.]DESCRIPTION.xlsx', X=SC code")</f>
        <v>2024.024P</v>
      </c>
      <c r="F1" s="50"/>
      <c r="G1" s="50"/>
      <c r="H1" s="50"/>
      <c r="I1" s="50"/>
      <c r="J1" s="50"/>
      <c r="K1" s="50"/>
      <c r="L1" s="50"/>
      <c r="M1" s="50"/>
      <c r="N1" s="50"/>
      <c r="O1" s="50"/>
      <c r="P1" s="40"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1"/>
      <c r="R1" s="41"/>
      <c r="S1" s="41"/>
      <c r="T1" s="41"/>
      <c r="U1" s="41"/>
      <c r="V1" s="41"/>
      <c r="W1" s="41"/>
      <c r="X1" s="41"/>
      <c r="Y1" s="41"/>
      <c r="Z1" s="41"/>
      <c r="AA1" s="41"/>
      <c r="AB1" s="41"/>
      <c r="AC1" s="41"/>
      <c r="AD1" s="29" t="s">
        <v>28</v>
      </c>
      <c r="AE1" s="25" t="str" cm="1">
        <f t="array" aca="1" ref="AE1" ca="1">MID(CELL("filename",'Proposal Template'!$B$1),SEARCH("[",CELL("filename",'Proposal Template'!$B$1))+1, SEARCH("]",CELL("filename",'Proposal Template'!$B$1))-SEARCH("[",CELL("filename",'Proposal Template'!$B$1))-1)</f>
        <v>2024.024P.N.v1.Tymoviridae_abolish_sp.xlsx</v>
      </c>
      <c r="AF1" s="23"/>
      <c r="AG1" s="16"/>
      <c r="AH1" s="16"/>
      <c r="AI1" s="16"/>
      <c r="AJ1" s="16"/>
      <c r="AK1" s="16"/>
      <c r="AL1" s="16"/>
      <c r="AM1" s="16"/>
      <c r="AN1" s="16"/>
      <c r="AO1"/>
    </row>
    <row r="2" spans="1:41" ht="19">
      <c r="A2" s="18" t="s">
        <v>115</v>
      </c>
      <c r="B2" s="49" t="s">
        <v>111</v>
      </c>
      <c r="C2" s="49"/>
      <c r="D2" s="49"/>
      <c r="E2" s="51"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1"/>
      <c r="G2" s="51"/>
      <c r="H2" s="51"/>
      <c r="I2" s="51"/>
      <c r="J2" s="51"/>
      <c r="K2" s="51"/>
      <c r="L2" s="51"/>
      <c r="M2" s="51"/>
      <c r="N2" s="51"/>
      <c r="O2" s="51"/>
      <c r="P2" s="42" t="str">
        <f ca="1">_xlfn.CONCAT(
IF(NOT(ISERROR(AF2)),"","Study Section code ('"&amp;AE2&amp;"') is not valid; ")
)</f>
        <v/>
      </c>
      <c r="Q2" s="43"/>
      <c r="R2" s="43"/>
      <c r="S2" s="43"/>
      <c r="T2" s="43"/>
      <c r="U2" s="43"/>
      <c r="V2" s="43"/>
      <c r="W2" s="43"/>
      <c r="X2" s="43"/>
      <c r="Y2" s="43"/>
      <c r="Z2" s="43"/>
      <c r="AA2" s="43"/>
      <c r="AB2" s="43"/>
      <c r="AC2" s="43"/>
      <c r="AD2" s="30" t="s">
        <v>28</v>
      </c>
      <c r="AE2" s="24" t="str">
        <f ca="1">MID(AE1,9,1)</f>
        <v>P</v>
      </c>
      <c r="AF2" s="24" t="str">
        <f ca="1">VLOOKUP(AE2,studySectionCodeLUT,2,FALSE)</f>
        <v>Plant virus (P) proposals</v>
      </c>
      <c r="AG2" s="3"/>
      <c r="AH2" s="3"/>
      <c r="AI2" s="3"/>
      <c r="AJ2" s="3"/>
      <c r="AK2" s="3"/>
      <c r="AL2" s="3"/>
      <c r="AM2" s="3"/>
      <c r="AN2" s="3"/>
    </row>
    <row r="3" spans="1:41" ht="36" customHeight="1">
      <c r="A3" s="44" t="s">
        <v>21</v>
      </c>
      <c r="B3" s="44"/>
      <c r="C3" s="44"/>
      <c r="D3" s="44"/>
      <c r="E3" s="44"/>
      <c r="F3" s="44"/>
      <c r="G3" s="44"/>
      <c r="H3" s="44"/>
      <c r="I3" s="44"/>
      <c r="J3" s="44"/>
      <c r="K3" s="44"/>
      <c r="L3" s="44"/>
      <c r="M3" s="44"/>
      <c r="N3" s="44"/>
      <c r="O3" s="44"/>
      <c r="P3" s="45" t="s">
        <v>22</v>
      </c>
      <c r="Q3" s="45"/>
      <c r="R3" s="45"/>
      <c r="S3" s="45"/>
      <c r="T3" s="45"/>
      <c r="U3" s="45"/>
      <c r="V3" s="45"/>
      <c r="W3" s="45"/>
      <c r="X3" s="45"/>
      <c r="Y3" s="45"/>
      <c r="Z3" s="45"/>
      <c r="AA3" s="45"/>
      <c r="AB3" s="45"/>
      <c r="AC3" s="45"/>
      <c r="AD3" s="45"/>
      <c r="AE3" s="46" t="s">
        <v>110</v>
      </c>
      <c r="AF3" s="47"/>
      <c r="AG3" s="47"/>
      <c r="AH3" s="47"/>
      <c r="AI3" s="47"/>
      <c r="AJ3" s="47"/>
      <c r="AK3" s="48"/>
      <c r="AL3" s="38" t="s">
        <v>109</v>
      </c>
      <c r="AM3" s="39"/>
      <c r="AN3" s="31" t="s">
        <v>23</v>
      </c>
    </row>
    <row r="4" spans="1:41" s="8" customFormat="1" ht="32"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A5" s="34" t="s">
        <v>116</v>
      </c>
      <c r="B5" s="34"/>
      <c r="C5" s="34" t="s">
        <v>117</v>
      </c>
      <c r="D5" s="34"/>
      <c r="E5" s="34" t="s">
        <v>118</v>
      </c>
      <c r="F5" s="34"/>
      <c r="G5" s="35" t="s">
        <v>119</v>
      </c>
      <c r="H5" s="34"/>
      <c r="I5" s="34" t="s">
        <v>120</v>
      </c>
      <c r="J5" s="34"/>
      <c r="K5" s="34" t="s">
        <v>121</v>
      </c>
      <c r="L5" s="34"/>
      <c r="M5" s="34"/>
      <c r="N5" s="34"/>
      <c r="O5" s="37" t="s">
        <v>122</v>
      </c>
      <c r="AL5" s="15" t="s">
        <v>31</v>
      </c>
      <c r="AM5" s="15" t="s">
        <v>28</v>
      </c>
    </row>
    <row r="6" spans="1:41">
      <c r="A6" s="34" t="s">
        <v>116</v>
      </c>
      <c r="B6" s="34"/>
      <c r="C6" s="34" t="s">
        <v>117</v>
      </c>
      <c r="D6" s="34"/>
      <c r="E6" s="34" t="s">
        <v>118</v>
      </c>
      <c r="F6" s="34"/>
      <c r="G6" s="35" t="s">
        <v>119</v>
      </c>
      <c r="H6" s="34"/>
      <c r="I6" s="34" t="s">
        <v>120</v>
      </c>
      <c r="J6" s="34"/>
      <c r="K6" s="34" t="s">
        <v>121</v>
      </c>
      <c r="O6" s="36" t="s">
        <v>123</v>
      </c>
      <c r="AL6" s="15" t="s">
        <v>31</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7:AD1048576 A5:F6 H5:N6 P5:AD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2024-10-04T11:08:44Z</dcterms:modified>
</cp:coreProperties>
</file>