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defaultThemeVersion="166925"/>
  <mc:AlternateContent xmlns:mc="http://schemas.openxmlformats.org/markup-compatibility/2006">
    <mc:Choice Requires="x15">
      <x15ac:absPath xmlns:x15ac="http://schemas.microsoft.com/office/spreadsheetml/2010/11/ac" url="/Users/ss501/Downloads/Proposals to be considered for EC55 2/Final revised versions/"/>
    </mc:Choice>
  </mc:AlternateContent>
  <xr:revisionPtr revIDLastSave="0" documentId="8_{0E4F3F9C-4321-F04A-A462-033C2A62DFDC}" xr6:coauthVersionLast="47" xr6:coauthVersionMax="47" xr10:uidLastSave="{00000000-0000-0000-0000-000000000000}"/>
  <bookViews>
    <workbookView xWindow="-9320" yWindow="500" windowWidth="40960" windowHeight="2132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<sst xmlns="http://schemas.openxmlformats.org/spreadsheetml/2006/main" count="236" uniqueCount="137">
  <si>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</si>
  <si>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</si>
  <si>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</si>
  <si>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</si>
  <si>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</si>
  <si>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</si>
  <si>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</si>
  <si>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</si>
  <si>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</si>
  <si>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</si>
  <si>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</si>
  <si>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</si>
  <si>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</si>
  <si>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</si>
  <si>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</si>
  <si>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</si>
  <si>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</si>
  <si>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</si>
  <si>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</si>
  <si>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</si>
  <si>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</si>
  <si>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</si>
  <si>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</si>
  <si>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</si>
  <si>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</si>
  <si>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</si>
  <si>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</si>
  <si>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</si>
  <si>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</si>
  <si>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</si>
  <si>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</si>
  <si>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</si>
  <si>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</si>
  <si>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</si>
  <si>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</si>
  <si>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</si>
  <si>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</si>
  <si>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</si>
  <si>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</si>
  <si>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</si>
  <si>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</si>
  <si>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</si>
  <si>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</si>
  <si>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</si>
  <si>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</si>
  <si>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</si>
  <si>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</si>
  <si>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</si>
  <si>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</si>
  <si>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</si>
  <si>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</si>
  <si>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</si>
  <si>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</si>
  <si>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</si>
  <si>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</si>
  <si>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</si>
  <si>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</si>
  <si>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</si>
  <si>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</si>
  <si>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</si>
  <si>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</si>
  <si>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</si>
  <si>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</si>
  <si>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</si>
  <si>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</si>
  <si>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</si>
  <si>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</si>
  <si>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</si>
  <si>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</si>
  <si>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</si>
  <si>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</si>
  <si>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</si>
  <si>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</si>
  <si>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</si>
  <si>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</si>
  <si>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</si>
  <si>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</si>
  <si>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</si>
  <si>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</si>
  <si>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</si>
  <si>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</si>
  <si>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</si>
  <si>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</si>
  <si>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</si>
  <si>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</si>
  <si>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</si>
  <si>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</si>
  <si>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</si>
  <si>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</si>
  <si>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</si>
  <si>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</si>
  <si>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</si>
  <si>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</si>
  <si>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</si>
  <si>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</si>
  <si>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</si>
  <si>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</si>
  <si>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</si>
  <si>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</si>
  <si>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</si>
  <si>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</si>
  <si>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</si>
  <si>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</si>
  <si>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</si>
  <si>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</si>
  <si>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</si>
  <si>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</si>
  <si>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</si>
  <si>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</si>
  <si>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</si>
  <si>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</si>
  <si>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</si>
  <si>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</si>
  <si>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</si>
  <si>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</si>
  <si>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</si>
  <si>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</si>
  <si>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Orthornavirae</t>
  </si>
  <si>
    <t>Duplornaviricota</t>
  </si>
  <si>
    <t>Chrymotiviricetes</t>
  </si>
  <si>
    <t>Ghabrivirales</t>
  </si>
  <si>
    <t>Totiviridae</t>
  </si>
  <si>
    <t>Trichomonasvirus</t>
  </si>
  <si>
    <t>Trichomonas vaginalis virus 1</t>
  </si>
  <si>
    <t>Trichomonas vaginalis virus 2</t>
  </si>
  <si>
    <t>Trichomonas vaginalis virus 3</t>
  </si>
  <si>
    <t>Trichomonas vaginalis virus 4</t>
  </si>
  <si>
    <t>BK063446.1</t>
  </si>
  <si>
    <t xml:space="preserve">Trichomonas vaginalis virus 5 </t>
  </si>
  <si>
    <t>TVV5</t>
  </si>
  <si>
    <t>NYCE32(NYU)</t>
  </si>
  <si>
    <t>Trichomonasvirus vagiprimus</t>
  </si>
  <si>
    <t>Trichomonasvirus vagisecundus</t>
  </si>
  <si>
    <t>Trichomonasvirus vagitertius</t>
  </si>
  <si>
    <t>Trichomonasvirus vagiquartus</t>
  </si>
  <si>
    <t>Trichomonasvirus vagiquintus</t>
  </si>
  <si>
    <t>Reported also as a part of the TP 2023.015F.v2.Ghabriviralse_reorg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</si>
</sst>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1">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4" borderId="1" xfId="0" applyFont="1" applyFill="1" applyBorder="1"/>
    <xf numFmtId="0" fontId="30" fillId="7" borderId="1" xfId="0" applyFont="1" applyFill="1" applyBorder="1"/>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9"/>
  <sheetViews>
    <sheetView tabSelected="1" topLeftCell="X1" zoomScaleNormal="100" workbookViewId="0">
      <pane ySplit="4" topLeftCell="A5" activePane="bottomLeft" state="frozen"/>
      <selection pane="bottomLeft" activeCell="AN13" sqref="AN13"/>
    </sheetView>
  </sheetViews>
  <sheetFormatPr baseColWidth="10" defaultRowHeight="16" x14ac:dyDescent="0.2"/>
  <cols>
    <col min="1" max="1" width="15" style="2" bestFit="1" customWidth="1"/>
    <col min="2" max="2" width="9" style="2" bestFit="1" customWidth="1"/>
    <col min="3" max="3" width="8.33203125" style="2" bestFit="1" customWidth="1"/>
    <col min="4" max="4" width="11.1640625" style="2" bestFit="1" customWidth="1"/>
    <col min="5" max="14" width="10.83203125" style="2"/>
    <col min="15" max="15" width="26.5" style="2" customWidth="1"/>
    <col min="16" max="16" width="17" style="14" customWidth="1"/>
    <col min="17" max="29" width="10.83203125" style="14"/>
    <col min="30" max="30" width="28.1640625" style="26" bestFit="1"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8" t="s">
        <v>112</v>
      </c>
      <c r="C1" s="48"/>
      <c r="D1" s="48"/>
      <c r="E1" s="49" t="str">
        <f ca="1">IF(LEN(cellFilenameFormatErrors)=0,LEFT(cellBaseFilename,9),"Code is automatically derived from the filename: 'YEAR.###X.[STATUS.][v#.]DESCRIPTION.xlsx', X=SC code")</f>
        <v>2023.002F</v>
      </c>
      <c r="F1" s="49"/>
      <c r="G1" s="49"/>
      <c r="H1" s="49"/>
      <c r="I1" s="49"/>
      <c r="J1" s="49"/>
      <c r="K1" s="49"/>
      <c r="L1" s="49"/>
      <c r="M1" s="49"/>
      <c r="N1" s="49"/>
      <c r="O1" s="49"/>
      <c r="P1" s="39"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0"/>
      <c r="R1" s="40"/>
      <c r="S1" s="40"/>
      <c r="T1" s="40"/>
      <c r="U1" s="40"/>
      <c r="V1" s="40"/>
      <c r="W1" s="40"/>
      <c r="X1" s="40"/>
      <c r="Y1" s="40"/>
      <c r="Z1" s="40"/>
      <c r="AA1" s="40"/>
      <c r="AB1" s="40"/>
      <c r="AC1" s="40"/>
      <c r="AD1" s="29" t="s">
        <v>28</v>
      </c>
      <c r="AE1" s="25" t="str" cm="1">
        <f t="array" aca="1" ref="AE1" ca="1">MID(CELL("filename",'Proposal Template'!$B$1),SEARCH("[",CELL("filename",'Proposal Template'!$B$1))+1, SEARCH("]",CELL("filename",'Proposal Template'!$B$1))-SEARCH("[",CELL("filename",'Proposal Template'!$B$1))-1)</f>
        <v>2023.002F.v1.Trichomonasvirus_1nsp_spren.xlsx</v>
      </c>
      <c r="AF1" s="23"/>
      <c r="AG1" s="16"/>
      <c r="AH1" s="16"/>
      <c r="AI1" s="16"/>
      <c r="AJ1" s="16"/>
      <c r="AK1" s="16"/>
      <c r="AL1" s="16"/>
      <c r="AM1" s="16"/>
      <c r="AN1" s="16"/>
      <c r="AO1"/>
    </row>
    <row r="2" spans="1:41" ht="19" x14ac:dyDescent="0.25">
      <c r="A2" s="18" t="s">
        <v>113</v>
      </c>
      <c r="B2" s="48" t="s">
        <v>111</v>
      </c>
      <c r="C2" s="48"/>
      <c r="D2" s="48"/>
      <c r="E2" s="50"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Fungal and protist virus (F) proposals</v>
      </c>
      <c r="F2" s="50"/>
      <c r="G2" s="50"/>
      <c r="H2" s="50"/>
      <c r="I2" s="50"/>
      <c r="J2" s="50"/>
      <c r="K2" s="50"/>
      <c r="L2" s="50"/>
      <c r="M2" s="50"/>
      <c r="N2" s="50"/>
      <c r="O2" s="50"/>
      <c r="P2" s="41" t="str">
        <f ca="1">_xlfn.CONCAT(
IF(NOT(ISERROR(AF2)),"","Study Section code ('"&amp;AE2&amp;"') is not valid; ")
)</f>
        <v/>
      </c>
      <c r="Q2" s="42"/>
      <c r="R2" s="42"/>
      <c r="S2" s="42"/>
      <c r="T2" s="42"/>
      <c r="U2" s="42"/>
      <c r="V2" s="42"/>
      <c r="W2" s="42"/>
      <c r="X2" s="42"/>
      <c r="Y2" s="42"/>
      <c r="Z2" s="42"/>
      <c r="AA2" s="42"/>
      <c r="AB2" s="42"/>
      <c r="AC2" s="42"/>
      <c r="AD2" s="30" t="s">
        <v>28</v>
      </c>
      <c r="AE2" s="24" t="str">
        <f ca="1">MID(AE1,9,1)</f>
        <v>F</v>
      </c>
      <c r="AF2" s="24" t="str">
        <f ca="1">VLOOKUP(AE2,studySectionCodeLUT,2,FALSE)</f>
        <v>Fungal and protist virus (F) proposals</v>
      </c>
      <c r="AG2" s="3"/>
      <c r="AH2" s="3"/>
      <c r="AI2" s="3"/>
      <c r="AJ2" s="3"/>
      <c r="AK2" s="3"/>
      <c r="AL2" s="3"/>
      <c r="AM2" s="3"/>
      <c r="AN2" s="3"/>
    </row>
    <row r="3" spans="1:41" ht="36" customHeight="1" x14ac:dyDescent="0.2">
      <c r="A3" s="43" t="s">
        <v>21</v>
      </c>
      <c r="B3" s="43"/>
      <c r="C3" s="43"/>
      <c r="D3" s="43"/>
      <c r="E3" s="43"/>
      <c r="F3" s="43"/>
      <c r="G3" s="43"/>
      <c r="H3" s="43"/>
      <c r="I3" s="43"/>
      <c r="J3" s="43"/>
      <c r="K3" s="43"/>
      <c r="L3" s="43"/>
      <c r="M3" s="43"/>
      <c r="N3" s="43"/>
      <c r="O3" s="43"/>
      <c r="P3" s="44" t="s">
        <v>22</v>
      </c>
      <c r="Q3" s="44"/>
      <c r="R3" s="44"/>
      <c r="S3" s="44"/>
      <c r="T3" s="44"/>
      <c r="U3" s="44"/>
      <c r="V3" s="44"/>
      <c r="W3" s="44"/>
      <c r="X3" s="44"/>
      <c r="Y3" s="44"/>
      <c r="Z3" s="44"/>
      <c r="AA3" s="44"/>
      <c r="AB3" s="44"/>
      <c r="AC3" s="44"/>
      <c r="AD3" s="44"/>
      <c r="AE3" s="45" t="s">
        <v>110</v>
      </c>
      <c r="AF3" s="46"/>
      <c r="AG3" s="46"/>
      <c r="AH3" s="46"/>
      <c r="AI3" s="46"/>
      <c r="AJ3" s="46"/>
      <c r="AK3" s="47"/>
      <c r="AL3" s="37" t="s">
        <v>109</v>
      </c>
      <c r="AM3" s="38"/>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A5" s="34" t="s">
        <v>116</v>
      </c>
      <c r="C5" s="34" t="s">
        <v>117</v>
      </c>
      <c r="E5" s="34" t="s">
        <v>118</v>
      </c>
      <c r="G5" s="34" t="s">
        <v>119</v>
      </c>
      <c r="I5" s="34" t="s">
        <v>120</v>
      </c>
      <c r="K5" s="34" t="s">
        <v>121</v>
      </c>
      <c r="M5" s="34" t="s">
        <v>122</v>
      </c>
      <c r="O5" s="34" t="s">
        <v>123</v>
      </c>
      <c r="P5" s="35" t="s">
        <v>116</v>
      </c>
      <c r="R5" s="35" t="s">
        <v>117</v>
      </c>
      <c r="T5" s="35" t="s">
        <v>118</v>
      </c>
      <c r="V5" s="35" t="s">
        <v>119</v>
      </c>
      <c r="X5" s="35" t="s">
        <v>120</v>
      </c>
      <c r="Z5" s="35" t="s">
        <v>121</v>
      </c>
      <c r="AB5" s="35" t="s">
        <v>122</v>
      </c>
      <c r="AD5" s="36" t="s">
        <v>131</v>
      </c>
      <c r="AL5" s="15" t="s">
        <v>37</v>
      </c>
      <c r="AM5" s="15" t="s">
        <v>28</v>
      </c>
      <c r="AN5" s="1" t="s">
        <v>136</v>
      </c>
    </row>
    <row r="6" spans="1:41" x14ac:dyDescent="0.2">
      <c r="A6" s="34" t="s">
        <v>116</v>
      </c>
      <c r="C6" s="34" t="s">
        <v>117</v>
      </c>
      <c r="E6" s="34" t="s">
        <v>118</v>
      </c>
      <c r="G6" s="34" t="s">
        <v>119</v>
      </c>
      <c r="I6" s="34" t="s">
        <v>120</v>
      </c>
      <c r="K6" s="34" t="s">
        <v>121</v>
      </c>
      <c r="M6" s="34" t="s">
        <v>122</v>
      </c>
      <c r="O6" s="2" t="s">
        <v>124</v>
      </c>
      <c r="P6" s="35" t="s">
        <v>116</v>
      </c>
      <c r="R6" s="35" t="s">
        <v>117</v>
      </c>
      <c r="T6" s="35" t="s">
        <v>118</v>
      </c>
      <c r="V6" s="35" t="s">
        <v>119</v>
      </c>
      <c r="X6" s="35" t="s">
        <v>120</v>
      </c>
      <c r="Z6" s="35" t="s">
        <v>121</v>
      </c>
      <c r="AB6" s="35" t="s">
        <v>122</v>
      </c>
      <c r="AD6" s="36" t="s">
        <v>132</v>
      </c>
      <c r="AL6" s="15" t="s">
        <v>37</v>
      </c>
      <c r="AM6" s="15" t="s">
        <v>28</v>
      </c>
      <c r="AN6" s="1" t="s">
        <v>136</v>
      </c>
    </row>
    <row r="7" spans="1:41" x14ac:dyDescent="0.2">
      <c r="A7" s="34" t="s">
        <v>116</v>
      </c>
      <c r="C7" s="34" t="s">
        <v>117</v>
      </c>
      <c r="E7" s="34" t="s">
        <v>118</v>
      </c>
      <c r="G7" s="34" t="s">
        <v>119</v>
      </c>
      <c r="I7" s="34" t="s">
        <v>120</v>
      </c>
      <c r="K7" s="34" t="s">
        <v>121</v>
      </c>
      <c r="M7" s="34" t="s">
        <v>122</v>
      </c>
      <c r="O7" s="2" t="s">
        <v>125</v>
      </c>
      <c r="P7" s="35" t="s">
        <v>116</v>
      </c>
      <c r="R7" s="35" t="s">
        <v>117</v>
      </c>
      <c r="T7" s="35" t="s">
        <v>118</v>
      </c>
      <c r="V7" s="35" t="s">
        <v>119</v>
      </c>
      <c r="X7" s="35" t="s">
        <v>120</v>
      </c>
      <c r="Z7" s="35" t="s">
        <v>121</v>
      </c>
      <c r="AB7" s="35" t="s">
        <v>122</v>
      </c>
      <c r="AD7" s="36" t="s">
        <v>133</v>
      </c>
      <c r="AL7" s="15" t="s">
        <v>37</v>
      </c>
      <c r="AM7" s="15" t="s">
        <v>28</v>
      </c>
      <c r="AN7" s="1" t="s">
        <v>136</v>
      </c>
    </row>
    <row r="8" spans="1:41" x14ac:dyDescent="0.2">
      <c r="A8" s="34" t="s">
        <v>116</v>
      </c>
      <c r="C8" s="34" t="s">
        <v>117</v>
      </c>
      <c r="E8" s="34" t="s">
        <v>118</v>
      </c>
      <c r="G8" s="34" t="s">
        <v>119</v>
      </c>
      <c r="I8" s="34" t="s">
        <v>120</v>
      </c>
      <c r="K8" s="34" t="s">
        <v>121</v>
      </c>
      <c r="M8" s="34" t="s">
        <v>122</v>
      </c>
      <c r="O8" s="2" t="s">
        <v>126</v>
      </c>
      <c r="P8" s="35" t="s">
        <v>116</v>
      </c>
      <c r="R8" s="35" t="s">
        <v>117</v>
      </c>
      <c r="T8" s="35" t="s">
        <v>118</v>
      </c>
      <c r="V8" s="35" t="s">
        <v>119</v>
      </c>
      <c r="X8" s="35" t="s">
        <v>120</v>
      </c>
      <c r="Z8" s="35" t="s">
        <v>121</v>
      </c>
      <c r="AB8" s="35" t="s">
        <v>122</v>
      </c>
      <c r="AD8" s="36" t="s">
        <v>134</v>
      </c>
      <c r="AL8" s="15" t="s">
        <v>37</v>
      </c>
      <c r="AM8" s="15" t="s">
        <v>28</v>
      </c>
      <c r="AN8" s="1" t="s">
        <v>136</v>
      </c>
    </row>
    <row r="9" spans="1:41" x14ac:dyDescent="0.2">
      <c r="P9" s="35" t="s">
        <v>116</v>
      </c>
      <c r="R9" s="35" t="s">
        <v>117</v>
      </c>
      <c r="T9" s="35" t="s">
        <v>118</v>
      </c>
      <c r="V9" s="35" t="s">
        <v>119</v>
      </c>
      <c r="X9" s="35" t="s">
        <v>120</v>
      </c>
      <c r="Z9" s="35" t="s">
        <v>121</v>
      </c>
      <c r="AB9" s="35" t="s">
        <v>122</v>
      </c>
      <c r="AD9" s="36" t="s">
        <v>135</v>
      </c>
      <c r="AE9" s="4" t="s">
        <v>127</v>
      </c>
      <c r="AF9" s="4" t="s">
        <v>128</v>
      </c>
      <c r="AG9" s="4" t="s">
        <v>129</v>
      </c>
      <c r="AH9" s="4" t="s">
        <v>130</v>
      </c>
      <c r="AI9" s="4" t="s">
        <v>29</v>
      </c>
      <c r="AJ9" s="4" t="s">
        <v>47</v>
      </c>
      <c r="AK9" s="4" t="s">
        <v>96</v>
      </c>
      <c r="AL9" s="15" t="s">
        <v>27</v>
      </c>
      <c r="AM9" s="15" t="s">
        <v>28</v>
      </c>
      <c r="AN9" s="1" t="s">
        <v>136</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4 Q3:AC4 AC5:AC9 Q9 S9 U9 W9 Y9 AA9 P10:AC1048574">
    <cfRule type="expression" dxfId="4" priority="5">
      <formula>AND(NOT(ISBLANK(P1)),COUNTA(Q1:$AD1)=0)</formula>
    </cfRule>
  </conditionalFormatting>
  <conditionalFormatting sqref="P4:AC4 AC5:AC9 Q9 S9 U9 W9 Y9 AA9 P10:AC1048576">
    <cfRule type="containsText" dxfId="3" priority="4" operator="containsText" text=" ">
      <formula>NOT(ISERROR(SEARCH(" ",P4)))</formula>
    </cfRule>
  </conditionalFormatting>
  <conditionalFormatting sqref="P1048575:AC1048576">
    <cfRule type="expression" dxfId="2" priority="24">
      <formula>AND(NOT(ISBLANK(P1048575)),COUNTA(Q1048575:$AD1048576)=0)</formula>
    </cfRule>
  </conditionalFormatting>
  <conditionalFormatting sqref="AD1:AD1048576">
    <cfRule type="expression" dxfId="1" priority="19">
      <formula>NOT(OR(OR(AD1="",AD1="Species"),_xlfn.CONCAT(AB1," ")=LEFT(AD1,LEN(AB1)+1)))</formula>
    </cfRule>
  </conditionalFormatting>
  <conditionalFormatting sqref="AM4:AM1048576">
    <cfRule type="expression" dxfId="0" priority="21">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4 AC3:AC1048576 Q3:AB4 P10:P1048576 Q9:Q1048576 R10:R1048576 S9:S1048576 T10:T1048576 U9:U1048576 V10:V1048576 W9:W1048576 X10:X1048576 Y9:Y1048576 Z10:Z1048576 AA9:AA1048576 AB10:AB1048576" xr:uid="{E28B2548-7112-D542-A592-7F8E7C97D14F}"/>
    <dataValidation type="custom" allowBlank="1" showInputMessage="1" showErrorMessage="1" errorTitle="Binomial Naming" error="Species name must start with the name of it's genus." promptTitle="binomial" sqref="AD1:AD3 AD5: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AI1:AI8 AI10:AI1048576</xm:sqref>
        </x14:dataValidation>
        <x14:dataValidation type="list" allowBlank="1" showInputMessage="1" showErrorMessage="1" xr:uid="{642967BF-B8D5-C949-A6C5-EBDB9A96BA7A}">
          <x14:formula1>
            <xm:f>'Menu Items (Do not change)'!$B:$B</xm:f>
          </x14:formula1>
          <xm:sqref>AJ1:AJ8 AJ10:AJ1048576</xm:sqref>
        </x14:dataValidation>
        <x14:dataValidation type="list" allowBlank="1" showInputMessage="1" showErrorMessage="1" xr:uid="{D5517CF9-E545-E544-ACC1-445A15EC38A3}">
          <x14:formula1>
            <xm:f>'Menu Items (Do not change)'!$C:$C</xm:f>
          </x14:formula1>
          <xm:sqref>AK1:AK8 AK10:AK1048576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Sabanadzovic, Sead</cp:lastModifiedBy>
  <dcterms:created xsi:type="dcterms:W3CDTF">2023-02-08T19:24:03Z</dcterms:created>
  <dcterms:modified xsi:type="dcterms:W3CDTF">2023-11-14T20:19:46Z</dcterms:modified>
</cp:coreProperties>
</file>