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C:\Data Drive\Data\Project\ICTV\Proposals Secretary\TPs 2024\B_revised\"/>
    </mc:Choice>
  </mc:AlternateContent>
  <xr:revisionPtr revIDLastSave="0" documentId="13_ncr:1_{ECC3A3AA-71AE-4D41-81C0-539D94EEF9F1}" xr6:coauthVersionLast="36" xr6:coauthVersionMax="36" xr10:uidLastSave="{00000000-0000-0000-0000-000000000000}"/>
  <bookViews>
    <workbookView xWindow="-105" yWindow="-105" windowWidth="19425" windowHeight="10305"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Template'!$AL$1:$AL$4</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E1" i="1" l="1" a="1"/>
  <c r="AE1" i="1" s="1"/>
  <c r="AE2" i="1" l="1"/>
  <c r="AF2" i="1" s="1"/>
  <c r="P2" i="1" s="1"/>
  <c r="P1" i="1" l="1"/>
  <c r="E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<sst xmlns="http://schemas.openxmlformats.org/spreadsheetml/2006/main" count="184" uniqueCount="130">
  <si>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</si>
  <si>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</si>
  <si>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</si>
  <si>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</si>
  <si>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</si>
  <si>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</si>
  <si>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</si>
  <si>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</si>
  <si>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</si>
  <si>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</si>
  <si>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</si>
  <si>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</si>
  <si>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</si>
  <si>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</si>
  <si>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</si>
  <si>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</si>
  <si>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</si>
  <si>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</si>
  <si>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</si>
  <si>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</si>
  <si>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</si>
  <si>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</si>
  <si>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</si>
  <si>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</si>
  <si>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</si>
  <si>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</si>
  <si>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</si>
  <si>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</si>
  <si>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</si>
  <si>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</si>
  <si>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</si>
  <si>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</si>
  <si>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</si>
  <si>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</si>
  <si>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</si>
  <si>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</si>
  <si>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</si>
  <si>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</si>
  <si>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</si>
  <si>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</si>
  <si>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</si>
  <si>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</si>
  <si>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</si>
  <si>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</si>
  <si>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</si>
  <si>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</si>
  <si>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</si>
  <si>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</si>
  <si>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</si>
  <si>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</si>
  <si>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</si>
  <si>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</si>
  <si>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</si>
  <si>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</si>
  <si>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</si>
  <si>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</si>
  <si>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</si>
  <si>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</si>
  <si>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</si>
  <si>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</si>
  <si>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</si>
  <si>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</si>
  <si>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</si>
  <si>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</si>
  <si>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</si>
  <si>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</si>
  <si>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</si>
  <si>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</si>
  <si>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</si>
  <si>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</si>
  <si>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</si>
  <si>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</si>
  <si>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</si>
  <si>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</si>
  <si>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</si>
  <si>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</si>
  <si>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</si>
  <si>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</si>
  <si>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</si>
  <si>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</si>
  <si>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</si>
  <si>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</si>
  <si>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</si>
  <si>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</si>
  <si>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</si>
  <si>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</si>
  <si>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</si>
  <si>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</si>
  <si>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</si>
  <si>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</si>
  <si>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</si>
  <si>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</si>
  <si>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</si>
  <si>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</si>
  <si>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</si>
  <si>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</si>
  <si>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</si>
  <si>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</si>
  <si>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</si>
  <si>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</si>
  <si>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</si>
  <si>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</si>
  <si>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</si>
  <si>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</si>
  <si>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</si>
  <si>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</si>
  <si>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</si>
  <si>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</si>
  <si>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</si>
  <si>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</si>
  <si>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</si>
  <si>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</si>
  <si>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</si>
  <si>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</si>
  <si>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</si>
  <si>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</si>
  <si>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RNA1: BTCP01000001; RNA2: BTCP01000004</t>
  </si>
  <si>
    <t>hot spring partiti-like virus 1</t>
  </si>
  <si>
    <t>HsPV1</t>
  </si>
  <si>
    <t>Riboviria</t>
  </si>
  <si>
    <t>Orthornavirae</t>
  </si>
  <si>
    <t>Pisuviricota</t>
  </si>
  <si>
    <t>Duplopiviricetes</t>
  </si>
  <si>
    <t>Durnavirales</t>
  </si>
  <si>
    <t>after Latin calidarius for warm, referring to the conditions under which HsPV1-like viruses thrive, and relationship to partiti-like RNA viruses</t>
  </si>
  <si>
    <t>“acidum“, after Latin acidus for acidic</t>
  </si>
  <si>
    <t>after Latin soror, for sister, and partiti-like, referring to the phylogenetic placement of these viruses as a sister group to partitivirids</t>
  </si>
  <si>
    <t>Soropartitiviridae</t>
  </si>
  <si>
    <t>Caliparnavirus</t>
  </si>
  <si>
    <t>Caliparnavirus acidum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</si>
</sst>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9">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xf numFmtId="0" fontId="30" fillId="0" borderId="0" xfId="0" applyFont="1"/>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1" defaultRowHeight="15.75"/>
  <cols>
    <col min="1" max="1" width="2.875" customWidth="1"/>
    <col min="2" max="2" width="173.5" customWidth="1"/>
  </cols>
  <sheetData>
    <row r="1" spans="2:2" ht="36.950000000000003" customHeight="1">
      <c r="B1" s="33" t="s">
        <v>114</v>
      </c>
    </row>
    <row r="2" spans="2:2" ht="236.25">
      <c r="B2" s="32" t="s">
        <v>113</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7"/>
  <sheetViews>
    <sheetView tabSelected="1" zoomScale="85" zoomScaleNormal="85" workbookViewId="0">
      <pane ySplit="4" topLeftCell="A5" activePane="bottomLeft" state="frozen"/>
      <selection pane="bottomLeft" activeCell="A7" sqref="A7"/>
    </sheetView>
  </sheetViews>
  <sheetFormatPr defaultColWidth="11" defaultRowHeight="15.75"/>
  <cols>
    <col min="1" max="1" width="15" style="2" bestFit="1" customWidth="1"/>
    <col min="2" max="2" width="9" style="2" bestFit="1" customWidth="1"/>
    <col min="3" max="3" width="8.375" style="2" bestFit="1" customWidth="1"/>
    <col min="4" max="4" width="11.125" style="2" bestFit="1" customWidth="1"/>
    <col min="5" max="15" width="10.875" style="2"/>
    <col min="16" max="16" width="17" style="14" customWidth="1"/>
    <col min="17" max="29" width="10.875" style="14"/>
    <col min="30" max="30" width="10.875" style="26"/>
    <col min="31" max="31" width="31.375" style="4" customWidth="1"/>
    <col min="32" max="32" width="27.625" style="4" customWidth="1"/>
    <col min="33" max="33" width="16.375" style="4" customWidth="1"/>
    <col min="34" max="34" width="27.375" style="4" bestFit="1" customWidth="1"/>
    <col min="35" max="35" width="17.125" style="4" bestFit="1" customWidth="1"/>
    <col min="36" max="36" width="20.375" style="4" bestFit="1" customWidth="1"/>
    <col min="37" max="37" width="12.5" style="4" bestFit="1" customWidth="1"/>
    <col min="38" max="39" width="10.875" style="15"/>
    <col min="40" max="40" width="56.625" style="1" customWidth="1"/>
  </cols>
  <sheetData>
    <row r="1" spans="1:41" s="17" customFormat="1" ht="23.25">
      <c r="A1" s="18" t="s">
        <v>81</v>
      </c>
      <c r="B1" s="45" t="s">
        <v>112</v>
      </c>
      <c r="C1" s="45"/>
      <c r="D1" s="45"/>
      <c r="E1" s="46" t="str">
        <f ca="1">IF(LEN(cellFilenameFormatErrors)=0,LEFT(cellBaseFilename,9),"Code is automatically derived from the filename: 'YEAR.###X.[STATUS.][v#.]DESCRIPTION.xlsx', X=SC code")</f>
        <v>2024.011B</v>
      </c>
      <c r="F1" s="46"/>
      <c r="G1" s="46"/>
      <c r="H1" s="46"/>
      <c r="I1" s="46"/>
      <c r="J1" s="46"/>
      <c r="K1" s="46"/>
      <c r="L1" s="46"/>
      <c r="M1" s="46"/>
      <c r="N1" s="46"/>
      <c r="O1" s="46"/>
      <c r="P1" s="36"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7"/>
      <c r="R1" s="37"/>
      <c r="S1" s="37"/>
      <c r="T1" s="37"/>
      <c r="U1" s="37"/>
      <c r="V1" s="37"/>
      <c r="W1" s="37"/>
      <c r="X1" s="37"/>
      <c r="Y1" s="37"/>
      <c r="Z1" s="37"/>
      <c r="AA1" s="37"/>
      <c r="AB1" s="37"/>
      <c r="AC1" s="37"/>
      <c r="AD1" s="29" t="s">
        <v>28</v>
      </c>
      <c r="AE1" s="25" t="str" cm="1">
        <f t="array" aca="1" ref="AE1" ca="1">MID(CELL("filename",'Proposal Template'!$B$1),SEARCH("[",CELL("filename",'Proposal Template'!$B$1))+1, SEARCH("]",CELL("filename",'Proposal Template'!$B$1))-SEARCH("[",CELL("filename",'Proposal Template'!$B$1))-1)</f>
        <v>2024.011B.N.v3.Durnavirales_1nf_1ng_1ns.xlsx</v>
      </c>
      <c r="AF1" s="23"/>
      <c r="AG1" s="16"/>
      <c r="AH1" s="16"/>
      <c r="AI1" s="16"/>
      <c r="AJ1" s="16"/>
      <c r="AK1" s="16"/>
      <c r="AL1" s="16"/>
      <c r="AM1" s="16"/>
      <c r="AN1" s="16"/>
      <c r="AO1"/>
    </row>
    <row r="2" spans="1:41" ht="18.75">
      <c r="A2" s="18" t="s">
        <v>115</v>
      </c>
      <c r="B2" s="45" t="s">
        <v>111</v>
      </c>
      <c r="C2" s="45"/>
      <c r="D2" s="45"/>
      <c r="E2" s="47"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7"/>
      <c r="G2" s="47"/>
      <c r="H2" s="47"/>
      <c r="I2" s="47"/>
      <c r="J2" s="47"/>
      <c r="K2" s="47"/>
      <c r="L2" s="47"/>
      <c r="M2" s="47"/>
      <c r="N2" s="47"/>
      <c r="O2" s="47"/>
      <c r="P2" s="38" t="str">
        <f ca="1">_xlfn.CONCAT(
IF(NOT(ISERROR(AF2)),"","Study Section code ('"&amp;AE2&amp;"') is not valid; ")
)</f>
        <v/>
      </c>
      <c r="Q2" s="39"/>
      <c r="R2" s="39"/>
      <c r="S2" s="39"/>
      <c r="T2" s="39"/>
      <c r="U2" s="39"/>
      <c r="V2" s="39"/>
      <c r="W2" s="39"/>
      <c r="X2" s="39"/>
      <c r="Y2" s="39"/>
      <c r="Z2" s="39"/>
      <c r="AA2" s="39"/>
      <c r="AB2" s="39"/>
      <c r="AC2" s="39"/>
      <c r="AD2" s="30" t="s">
        <v>28</v>
      </c>
      <c r="AE2" s="24" t="str">
        <f ca="1">MID(AE1,9,1)</f>
        <v>B</v>
      </c>
      <c r="AF2" s="24" t="str">
        <f ca="1">VLOOKUP(AE2,studySectionCodeLUT,2,FALSE)</f>
        <v>Bacterial viruses (B) proposals</v>
      </c>
      <c r="AG2" s="3"/>
      <c r="AH2" s="3"/>
      <c r="AI2" s="3"/>
      <c r="AJ2" s="3"/>
      <c r="AK2" s="3"/>
      <c r="AL2" s="3"/>
      <c r="AM2" s="3"/>
      <c r="AN2" s="3"/>
    </row>
    <row r="3" spans="1:41" ht="36" customHeight="1">
      <c r="A3" s="40" t="s">
        <v>21</v>
      </c>
      <c r="B3" s="40"/>
      <c r="C3" s="40"/>
      <c r="D3" s="40"/>
      <c r="E3" s="40"/>
      <c r="F3" s="40"/>
      <c r="G3" s="40"/>
      <c r="H3" s="40"/>
      <c r="I3" s="40"/>
      <c r="J3" s="40"/>
      <c r="K3" s="40"/>
      <c r="L3" s="40"/>
      <c r="M3" s="40"/>
      <c r="N3" s="40"/>
      <c r="O3" s="40"/>
      <c r="P3" s="41" t="s">
        <v>22</v>
      </c>
      <c r="Q3" s="41"/>
      <c r="R3" s="41"/>
      <c r="S3" s="41"/>
      <c r="T3" s="41"/>
      <c r="U3" s="41"/>
      <c r="V3" s="41"/>
      <c r="W3" s="41"/>
      <c r="X3" s="41"/>
      <c r="Y3" s="41"/>
      <c r="Z3" s="41"/>
      <c r="AA3" s="41"/>
      <c r="AB3" s="41"/>
      <c r="AC3" s="41"/>
      <c r="AD3" s="41"/>
      <c r="AE3" s="42" t="s">
        <v>110</v>
      </c>
      <c r="AF3" s="43"/>
      <c r="AG3" s="43"/>
      <c r="AH3" s="43"/>
      <c r="AI3" s="43"/>
      <c r="AJ3" s="43"/>
      <c r="AK3" s="44"/>
      <c r="AL3" s="34" t="s">
        <v>109</v>
      </c>
      <c r="AM3" s="35"/>
      <c r="AN3" s="31" t="s">
        <v>23</v>
      </c>
    </row>
    <row r="4" spans="1:41" s="8" customFormat="1" ht="32.1"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P5" s="14" t="s">
        <v>119</v>
      </c>
      <c r="R5" s="14" t="s">
        <v>120</v>
      </c>
      <c r="T5" s="14" t="s">
        <v>121</v>
      </c>
      <c r="V5" s="14" t="s">
        <v>122</v>
      </c>
      <c r="X5" s="14" t="s">
        <v>123</v>
      </c>
      <c r="Z5" s="14" t="s">
        <v>127</v>
      </c>
      <c r="AI5" s="4" t="s">
        <v>24</v>
      </c>
      <c r="AJ5" s="4" t="s">
        <v>47</v>
      </c>
      <c r="AK5" s="4" t="s">
        <v>36</v>
      </c>
      <c r="AL5" s="15" t="s">
        <v>27</v>
      </c>
      <c r="AM5" s="15" t="s">
        <v>42</v>
      </c>
      <c r="AN5" s="1" t="s">
        <v>126</v>
      </c>
    </row>
    <row r="6" spans="1:41">
      <c r="P6" s="14" t="s">
        <v>119</v>
      </c>
      <c r="R6" s="14" t="s">
        <v>120</v>
      </c>
      <c r="T6" s="14" t="s">
        <v>121</v>
      </c>
      <c r="V6" s="14" t="s">
        <v>122</v>
      </c>
      <c r="X6" s="14" t="s">
        <v>123</v>
      </c>
      <c r="Z6" s="14" t="s">
        <v>127</v>
      </c>
      <c r="AB6" s="14" t="s">
        <v>128</v>
      </c>
      <c r="AI6" s="4" t="s">
        <v>24</v>
      </c>
      <c r="AJ6" s="4" t="s">
        <v>47</v>
      </c>
      <c r="AK6" s="4" t="s">
        <v>36</v>
      </c>
      <c r="AL6" s="15" t="s">
        <v>27</v>
      </c>
      <c r="AM6" s="15" t="s">
        <v>35</v>
      </c>
      <c r="AN6" s="1" t="s">
        <v>124</v>
      </c>
    </row>
    <row r="7" spans="1:41">
      <c r="P7" s="14" t="s">
        <v>119</v>
      </c>
      <c r="R7" s="14" t="s">
        <v>120</v>
      </c>
      <c r="T7" s="14" t="s">
        <v>121</v>
      </c>
      <c r="V7" s="14" t="s">
        <v>122</v>
      </c>
      <c r="X7" s="14" t="s">
        <v>123</v>
      </c>
      <c r="Z7" s="14" t="s">
        <v>127</v>
      </c>
      <c r="AB7" s="14" t="s">
        <v>128</v>
      </c>
      <c r="AD7" s="48" t="s">
        <v>129</v>
      </c>
      <c r="AE7" s="4" t="s">
        <v>116</v>
      </c>
      <c r="AF7" s="4" t="s">
        <v>117</v>
      </c>
      <c r="AG7" s="4" t="s">
        <v>118</v>
      </c>
      <c r="AI7" s="4" t="s">
        <v>24</v>
      </c>
      <c r="AJ7" s="4" t="s">
        <v>47</v>
      </c>
      <c r="AK7" s="4" t="s">
        <v>36</v>
      </c>
      <c r="AL7" s="15" t="s">
        <v>27</v>
      </c>
      <c r="AM7" s="15" t="s">
        <v>28</v>
      </c>
      <c r="AN7" s="1" t="s">
        <v>125</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6 A8:AD1048576 A7:AC7">
    <cfRule type="expression" dxfId="5" priority="2">
      <formula>ROW(A1)&gt;5</formula>
    </cfRule>
  </conditionalFormatting>
  <conditionalFormatting sqref="Q3:AC4 P1:P4 P5:AC1048568">
    <cfRule type="expression" dxfId="4" priority="4">
      <formula>AND(NOT(ISBLANK(P1)),COUNTA(Q1:$AD1)=0)</formula>
    </cfRule>
  </conditionalFormatting>
  <conditionalFormatting sqref="P4:AC1048576">
    <cfRule type="containsText" dxfId="3" priority="3" operator="containsText" text=" ">
      <formula>NOT(ISERROR(SEARCH(" ",P4)))</formula>
    </cfRule>
  </conditionalFormatting>
  <conditionalFormatting sqref="P1048569:AC1048576">
    <cfRule type="expression" dxfId="2" priority="23">
      <formula>AND(NOT(ISBLANK(P1048569)),COUNTA(Q1048569:$AD1048570)=0)</formula>
    </cfRule>
  </conditionalFormatting>
  <conditionalFormatting sqref="AD1:AD6 AD8:AD1048576">
    <cfRule type="expression" dxfId="1" priority="18">
      <formula>NOT(OR(OR(AD1="",AD1="Species"),_xlfn.CONCAT(AB1," ")=LEFT(AD1,LEN(AB1)+1)))</formula>
    </cfRule>
  </conditionalFormatting>
  <conditionalFormatting sqref="AM4:AM1048576">
    <cfRule type="expression" dxfId="0" priority="20">
      <formula>NOT(AM4=proposedRank)</formula>
    </cfRule>
  </conditionalFormatting>
  <dataValidations count="9">
    <dataValidation type="custom" allowBlank="1" showInputMessage="1" showErrorMessage="1" errorTitle="Binomial Naming" error="Species name must start with the name of it's genus." promptTitle="binomial" sqref="AD4" xr:uid="{FCCB5C46-9FA3-4CCD-B292-1174CA7566AF}">
      <formula1>OR(LEFT(#REF!,LEN(#REF!))=#REF!,#REF!="Species")</formula1>
    </dataValidation>
    <dataValidation type="custom" allowBlank="1" showInputMessage="1" showErrorMessage="1" errorTitle="Binomial Naming" error="Species name must start with the name of it's genus." promptTitle="binomial" sqref="AD5" xr:uid="{0ACF3526-8B47-4020-8C42-302E1160B04B}">
      <formula1>OR(LEFT(#REF!,LEN(#REF!))=#REF!,#REF!="Species")</formula1>
    </dataValidation>
    <dataValidation type="custom" allowBlank="1" showInputMessage="1" showErrorMessage="1" errorTitle="Binomial Naming" error="Species name must start with the name of it's genus." promptTitle="binomial" sqref="AD6" xr:uid="{4DB74751-C9E1-4D5F-A268-B85AA3E84019}">
      <formula1>OR(LEFT(#REF!,LEN(#REF!))=#REF!,#REF!="Species")</formula1>
    </dataValidation>
    <dataValidation type="custom" allowBlank="1" showInputMessage="1" showErrorMessage="1" errorTitle="Binomial Naming" error="Species name must start with the name of it's genus." promptTitle="binomial" sqref="AD1:AD3" xr:uid="{FCC96C1E-78A7-443C-9A06-3AE9DAB6571F}">
      <formula1>OR(LEFT(AD1048567,LEN(AB1048567))=AB1048567,AD1048567="Species")</formula1>
    </dataValidation>
    <dataValidation type="custom" allowBlank="1" showInputMessage="1" showErrorMessage="1" errorTitle="Binomial Naming" error="Species name must start with the name of it's genus." promptTitle="binomial" sqref="AD8" xr:uid="{3A8561B5-1AE1-4A22-B73C-FCE165D08E5E}">
      <formula1>OR(LEFT(AD6,LEN(AB6))=AB6,AD6="Species")</formula1>
    </dataValidation>
    <dataValidation type="custom" allowBlank="1" showInputMessage="1" showErrorMessage="1" errorTitle="Binomial Naming" error="Species name must start with the name of it's genus." promptTitle="binomial" sqref="AD9" xr:uid="{B3627692-1D92-447A-850C-196C7843DE53}">
      <formula1>OR(LEFT(#REF!,LEN(#REF!))=#REF!,#REF!="Species")</formula1>
    </dataValidation>
    <dataValidation allowBlank="1" showErrorMessage="1" errorTitle="No spaces allowed" error="Taxon names above the rank of species may NOT contain spaces." promptTitle="No spaces allowed" prompt="Taxon names above the rank of species may NOT contain spaces." sqref="P1:P1048576 Q3:AC1048576" xr:uid="{8D251E59-06B8-4233-9CC1-465B2B8221CE}"/>
    <dataValidation type="custom" allowBlank="1" showInputMessage="1" showErrorMessage="1" errorTitle="Binomial Naming" error="Species name must start with the name of it's genus." promptTitle="binomial" sqref="AD11:AD1048576" xr:uid="{FF1F379B-FF40-45EC-BE0A-6B0BB27524DC}">
      <formula1>OR(LEFT(AD7,LEN(AB7))=AB7,AD7="Species")</formula1>
    </dataValidation>
    <dataValidation type="custom" allowBlank="1" showInputMessage="1" showErrorMessage="1" errorTitle="Binomial Naming" error="Species name must start with the name of it's genus." promptTitle="binomial" sqref="AD10" xr:uid="{4BC8B31F-C67A-471C-BDB9-EC74A1AE6E57}">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pageSetup paperSize="9" orientation="portrait"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FFC894B2-1CCC-45C6-9312-E7C5B5E43A1D}">
          <x14:formula1>
            <xm:f>'Menu Items (Do not change)'!$E:$E</xm:f>
          </x14:formula1>
          <xm:sqref>AM1:AM2 AM4:AM1048576</xm:sqref>
        </x14:dataValidation>
        <x14:dataValidation type="list" errorStyle="warning" allowBlank="1" showInputMessage="1" showErrorMessage="1" xr:uid="{AABAEBFE-C573-49D4-B841-9075E7265A8B}">
          <x14:formula1>
            <xm:f>'Menu Items (Do not change)'!$D:$D</xm:f>
          </x14:formula1>
          <xm:sqref>AL1:AL2 AL4:AL1048576</xm:sqref>
        </x14:dataValidation>
        <x14:dataValidation type="list" allowBlank="1" showInputMessage="1" showErrorMessage="1" xr:uid="{2E50684F-D9E7-4273-BFAF-5EFA2A203879}">
          <x14:formula1>
            <xm:f>'Menu Items (Do not change)'!$A:$A</xm:f>
          </x14:formula1>
          <xm:sqref>AI1:AI1048576</xm:sqref>
        </x14:dataValidation>
        <x14:dataValidation type="list" allowBlank="1" showInputMessage="1" showErrorMessage="1" xr:uid="{824FD877-D920-426A-8B98-30D70F1E3A9B}">
          <x14:formula1>
            <xm:f>'Menu Items (Do not change)'!$B:$B</xm:f>
          </x14:formula1>
          <xm:sqref>AJ1:AJ1048576</xm:sqref>
        </x14:dataValidation>
        <x14:dataValidation type="list" allowBlank="1" showInputMessage="1" showErrorMessage="1" xr:uid="{676AD53C-5DBB-4C8E-B042-8A8A77672B28}">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1" defaultRowHeight="15.7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psimmond</cp:lastModifiedBy>
  <dcterms:created xsi:type="dcterms:W3CDTF">2023-02-08T19:24:03Z</dcterms:created>
  <dcterms:modified xsi:type="dcterms:W3CDTF">2025-01-17T09:16:40Z</dcterms:modified>
</cp:coreProperties>
</file>