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C:\Users\d6-turner\Downloads\"/>
    </mc:Choice>
  </mc:AlternateContent>
  <xr:revisionPtr revIDLastSave="0" documentId="13_ncr:1_{E81F9C6E-ADEF-4432-B505-ECFA0E891810}" xr6:coauthVersionLast="47" xr6:coauthVersionMax="47" xr10:uidLastSave="{00000000-0000-0000-0000-000000000000}"/>
  <bookViews>
    <workbookView xWindow="28680" yWindow="-120" windowWidth="29040" windowHeight="1584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Template'!$AL$1:$AL$4</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1" i="1" l="1" a="1"/>
  <c r="AE1" i="1" s="1"/>
  <c r="AE2" i="1" l="1"/>
  <c r="AF2" i="1" s="1"/>
  <c r="P2" i="1" s="1"/>
  <c r="P1" i="1" l="1"/>
  <c r="E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<sst xmlns="http://schemas.openxmlformats.org/spreadsheetml/2006/main" count="427" uniqueCount="162">
  <si>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</si>
  <si>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</si>
  <si>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</si>
  <si>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</si>
  <si>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</si>
  <si>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</si>
  <si>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</si>
  <si>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</si>
  <si>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</si>
  <si>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</si>
  <si>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</si>
  <si>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</si>
  <si>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</si>
  <si>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</si>
  <si>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</si>
  <si>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</si>
  <si>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</si>
  <si>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</si>
  <si>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</si>
  <si>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</si>
  <si>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</si>
  <si>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</si>
  <si>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</si>
  <si>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</si>
  <si>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</si>
  <si>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</si>
  <si>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</si>
  <si>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</si>
  <si>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</si>
  <si>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</si>
  <si>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</si>
  <si>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</si>
  <si>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</si>
  <si>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</si>
  <si>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</si>
  <si>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</si>
  <si>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</si>
  <si>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</si>
  <si>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</si>
  <si>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</si>
  <si>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</si>
  <si>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</si>
  <si>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</si>
  <si>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</si>
  <si>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</si>
  <si>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</si>
  <si>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</si>
  <si>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</si>
  <si>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</si>
  <si>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</si>
  <si>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</si>
  <si>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</si>
  <si>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</si>
  <si>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</si>
  <si>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</si>
  <si>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</si>
  <si>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</si>
  <si>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</si>
  <si>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</si>
  <si>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</si>
  <si>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</si>
  <si>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</si>
  <si>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</si>
  <si>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</si>
  <si>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</si>
  <si>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</si>
  <si>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</si>
  <si>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</si>
  <si>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</si>
  <si>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</si>
  <si>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</si>
  <si>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</si>
  <si>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</si>
  <si>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</si>
  <si>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</si>
  <si>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</si>
  <si>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</si>
  <si>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</si>
  <si>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</si>
  <si>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</si>
  <si>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</si>
  <si>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</si>
  <si>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</si>
  <si>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</si>
  <si>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</si>
  <si>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</si>
  <si>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</si>
  <si>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</si>
  <si>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</si>
  <si>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</si>
  <si>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</si>
  <si>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</si>
  <si>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</si>
  <si>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</si>
  <si>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</si>
  <si>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</si>
  <si>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</si>
  <si>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</si>
  <si>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</si>
  <si>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</si>
  <si>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</si>
  <si>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</si>
  <si>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</si>
  <si>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</si>
  <si>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</si>
  <si>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</si>
  <si>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</si>
  <si>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</si>
  <si>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</si>
  <si>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</si>
  <si>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</si>
  <si>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</si>
  <si>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</si>
  <si>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</si>
  <si>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</si>
  <si>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</si>
  <si>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Duplodnaviria</t>
  </si>
  <si>
    <t/>
  </si>
  <si>
    <t>Heunggongvirae</t>
  </si>
  <si>
    <t>Uroviricota</t>
  </si>
  <si>
    <t>Caudoviricetes</t>
  </si>
  <si>
    <t>Create new</t>
  </si>
  <si>
    <t>Xeniaduovirus</t>
  </si>
  <si>
    <t>Xeniaduovirus xenia2</t>
  </si>
  <si>
    <t xml:space="preserve">Lambovirus </t>
  </si>
  <si>
    <t>Gordonia phage Xenia2</t>
  </si>
  <si>
    <t>PP725409.1</t>
  </si>
  <si>
    <t>Gordonia phage Wojtek</t>
  </si>
  <si>
    <t>Gordonia phage Genamy16</t>
  </si>
  <si>
    <t>Gordonia phage NovaSharks</t>
  </si>
  <si>
    <t>Gordonia phage Zany</t>
  </si>
  <si>
    <t>Gordonia phage Erutan</t>
  </si>
  <si>
    <t>Gordonia phage Jalebi</t>
  </si>
  <si>
    <t>Gordonia phage BirthdayBoy</t>
  </si>
  <si>
    <t>Gordonia phage Fulcrum</t>
  </si>
  <si>
    <t>Gordonia phage ParvusTarda</t>
  </si>
  <si>
    <t>Gordonia phage OtterstedtS21</t>
  </si>
  <si>
    <t>Gordonia phage Patos</t>
  </si>
  <si>
    <t>OL455890.1</t>
  </si>
  <si>
    <t>ON755185.1</t>
  </si>
  <si>
    <t>ON755187.1</t>
  </si>
  <si>
    <t>OL455887.1</t>
  </si>
  <si>
    <t>OR475273.1</t>
  </si>
  <si>
    <t>OL455895.1</t>
  </si>
  <si>
    <t>OR475261.1</t>
  </si>
  <si>
    <t>OR521071.1</t>
  </si>
  <si>
    <t>OP172868.1</t>
  </si>
  <si>
    <t>OP172870.1</t>
  </si>
  <si>
    <t>OP172876.1</t>
  </si>
  <si>
    <t>Lambovirus wojtek</t>
  </si>
  <si>
    <t>Lambovirus genamy16</t>
  </si>
  <si>
    <t>Lambovirus novasharks</t>
  </si>
  <si>
    <t>Lambovirus zany</t>
  </si>
  <si>
    <t>Lambovirus erutan</t>
  </si>
  <si>
    <t>Lambovirus jalebi</t>
  </si>
  <si>
    <t>Lambovirus birthdayboy</t>
  </si>
  <si>
    <t>Lambovirus fulcrum</t>
  </si>
  <si>
    <t>Lambovirus parvustarda</t>
  </si>
  <si>
    <t>Lambovirus otterstedtS21</t>
  </si>
  <si>
    <t>Lambovirus patos</t>
  </si>
  <si>
    <t>Dovevirinae</t>
  </si>
  <si>
    <t>Lambovirus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</si>
</sst>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sz val="11"/>
      <color indexed="8"/>
      <name val="Calibri"/>
      <family val="2"/>
    </font>
  </fonts>
  <fills count="10">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
      <patternFill patternType="solid">
        <fgColor theme="7" tint="0.399975585192419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9">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9" borderId="1" xfId="0" applyFont="1" applyFill="1" applyBorder="1" applyAlignment="1" applyProtection="1">
      <alignment horizontal="left"/>
      <protection locked="0"/>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0.625" defaultRowHeight="15.75"/>
  <cols>
    <col min="1" max="1" width="2.875" customWidth="1"/>
    <col min="2" max="2" width="173.5" customWidth="1"/>
  </cols>
  <sheetData>
    <row r="1" spans="2:2" ht="36.950000000000003" customHeight="1">
      <c r="B1" s="33" t="s">
        <v>114</v>
      </c>
    </row>
    <row r="2" spans="2:2" ht="236.25">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38"/>
  <sheetViews>
    <sheetView tabSelected="1" topLeftCell="AB1" zoomScaleNormal="100" workbookViewId="0">
      <pane ySplit="4" topLeftCell="A5" activePane="bottomLeft" state="frozen"/>
      <selection pane="bottomLeft" activeCell="AB20" sqref="AB20"/>
    </sheetView>
  </sheetViews>
  <sheetFormatPr defaultColWidth="10.625" defaultRowHeight="15.75"/>
  <cols>
    <col min="1" max="1" width="15" style="2" bestFit="1" customWidth="1"/>
    <col min="2" max="2" width="9" style="2" bestFit="1" customWidth="1"/>
    <col min="3" max="3" width="8.375" style="2" bestFit="1" customWidth="1"/>
    <col min="4" max="4" width="11.125" style="2" bestFit="1" customWidth="1"/>
    <col min="5" max="12" width="10.875" style="2"/>
    <col min="13" max="13" width="13.5" style="2" customWidth="1"/>
    <col min="14" max="14" width="10.875" style="2"/>
    <col min="15" max="15" width="18.875" style="2" customWidth="1"/>
    <col min="16" max="16" width="17" style="14" customWidth="1"/>
    <col min="17" max="21" width="10.875" style="14"/>
    <col min="22" max="22" width="13.625" style="14" customWidth="1"/>
    <col min="23" max="25" width="10.875" style="14"/>
    <col min="26" max="26" width="17.125" style="14" customWidth="1"/>
    <col min="27" max="27" width="16.5" style="14" customWidth="1"/>
    <col min="28" max="28" width="17.375" style="14" customWidth="1"/>
    <col min="29" max="29" width="10.875" style="14"/>
    <col min="30" max="30" width="28" style="26" customWidth="1"/>
    <col min="31" max="31" width="17.5" style="4" customWidth="1"/>
    <col min="32" max="32" width="27.625" style="4"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c r="A1" s="18" t="s">
        <v>81</v>
      </c>
      <c r="B1" s="46" t="s">
        <v>112</v>
      </c>
      <c r="C1" s="46"/>
      <c r="D1" s="46"/>
      <c r="E1" s="47" t="str">
        <f ca="1">IF(LEN(cellFilenameFormatErrors)=0,LEFT(cellBaseFilename,9),"Code is automatically derived from the filename: 'YEAR.###X.[STATUS.][v#.]DESCRIPTION.xlsx', X=SC code")</f>
        <v>2024.010B</v>
      </c>
      <c r="F1" s="47"/>
      <c r="G1" s="47"/>
      <c r="H1" s="47"/>
      <c r="I1" s="47"/>
      <c r="J1" s="47"/>
      <c r="K1" s="47"/>
      <c r="L1" s="47"/>
      <c r="M1" s="47"/>
      <c r="N1" s="47"/>
      <c r="O1" s="47"/>
      <c r="P1" s="37"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8"/>
      <c r="R1" s="38"/>
      <c r="S1" s="38"/>
      <c r="T1" s="38"/>
      <c r="U1" s="38"/>
      <c r="V1" s="38"/>
      <c r="W1" s="38"/>
      <c r="X1" s="38"/>
      <c r="Y1" s="38"/>
      <c r="Z1" s="38"/>
      <c r="AA1" s="38"/>
      <c r="AB1" s="38"/>
      <c r="AC1" s="38"/>
      <c r="AD1" s="29" t="s">
        <v>28</v>
      </c>
      <c r="AE1" s="25" t="str" cm="1">
        <f t="array" aca="1" ref="AE1" ca="1">MID(CELL("filename",'Proposal Template'!$B$1),SEARCH("[",CELL("filename",'Proposal Template'!$B$1))+1, SEARCH("]",CELL("filename",'Proposal Template'!$B$1))-SEARCH("[",CELL("filename",'Proposal Template'!$B$1))-1)</f>
        <v>2024.010B.N.v1.Dovevirinae_1nsf_1ng_12ns.xlsx</v>
      </c>
      <c r="AF1" s="23"/>
      <c r="AG1" s="16"/>
      <c r="AH1" s="16"/>
      <c r="AI1" s="16"/>
      <c r="AJ1" s="16"/>
      <c r="AK1" s="16"/>
      <c r="AL1" s="16"/>
      <c r="AM1" s="16"/>
      <c r="AN1" s="16"/>
      <c r="AO1"/>
    </row>
    <row r="2" spans="1:41" ht="18.75">
      <c r="A2" s="18" t="s">
        <v>115</v>
      </c>
      <c r="B2" s="46" t="s">
        <v>111</v>
      </c>
      <c r="C2" s="46"/>
      <c r="D2" s="46"/>
      <c r="E2" s="48"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8"/>
      <c r="G2" s="48"/>
      <c r="H2" s="48"/>
      <c r="I2" s="48"/>
      <c r="J2" s="48"/>
      <c r="K2" s="48"/>
      <c r="L2" s="48"/>
      <c r="M2" s="48"/>
      <c r="N2" s="48"/>
      <c r="O2" s="48"/>
      <c r="P2" s="39" t="str">
        <f ca="1">_xlfn.CONCAT(
IF(NOT(ISERROR(AF2)),"","Study Section code ('"&amp;AE2&amp;"') is not valid; ")
)</f>
        <v/>
      </c>
      <c r="Q2" s="40"/>
      <c r="R2" s="40"/>
      <c r="S2" s="40"/>
      <c r="T2" s="40"/>
      <c r="U2" s="40"/>
      <c r="V2" s="40"/>
      <c r="W2" s="40"/>
      <c r="X2" s="40"/>
      <c r="Y2" s="40"/>
      <c r="Z2" s="40"/>
      <c r="AA2" s="40"/>
      <c r="AB2" s="40"/>
      <c r="AC2" s="40"/>
      <c r="AD2" s="30" t="s">
        <v>28</v>
      </c>
      <c r="AE2" s="24" t="str">
        <f ca="1">MID(AE1,9,1)</f>
        <v>B</v>
      </c>
      <c r="AF2" s="24" t="str">
        <f ca="1">VLOOKUP(AE2,studySectionCodeLUT,2,FALSE)</f>
        <v>Bacterial viruses (B) proposals</v>
      </c>
      <c r="AG2" s="3"/>
      <c r="AH2" s="3"/>
      <c r="AI2" s="3"/>
      <c r="AJ2" s="3"/>
      <c r="AK2" s="3"/>
      <c r="AL2" s="3"/>
      <c r="AM2" s="3"/>
      <c r="AN2" s="3"/>
    </row>
    <row r="3" spans="1:41" ht="36" customHeight="1">
      <c r="A3" s="41" t="s">
        <v>21</v>
      </c>
      <c r="B3" s="41"/>
      <c r="C3" s="41"/>
      <c r="D3" s="41"/>
      <c r="E3" s="41"/>
      <c r="F3" s="41"/>
      <c r="G3" s="41"/>
      <c r="H3" s="41"/>
      <c r="I3" s="41"/>
      <c r="J3" s="41"/>
      <c r="K3" s="41"/>
      <c r="L3" s="41"/>
      <c r="M3" s="41"/>
      <c r="N3" s="41"/>
      <c r="O3" s="41"/>
      <c r="P3" s="42" t="s">
        <v>22</v>
      </c>
      <c r="Q3" s="42"/>
      <c r="R3" s="42"/>
      <c r="S3" s="42"/>
      <c r="T3" s="42"/>
      <c r="U3" s="42"/>
      <c r="V3" s="42"/>
      <c r="W3" s="42"/>
      <c r="X3" s="42"/>
      <c r="Y3" s="42"/>
      <c r="Z3" s="42"/>
      <c r="AA3" s="42"/>
      <c r="AB3" s="42"/>
      <c r="AC3" s="42"/>
      <c r="AD3" s="42"/>
      <c r="AE3" s="43" t="s">
        <v>110</v>
      </c>
      <c r="AF3" s="44"/>
      <c r="AG3" s="44"/>
      <c r="AH3" s="44"/>
      <c r="AI3" s="44"/>
      <c r="AJ3" s="44"/>
      <c r="AK3" s="45"/>
      <c r="AL3" s="35" t="s">
        <v>109</v>
      </c>
      <c r="AM3" s="36"/>
      <c r="AN3" s="31" t="s">
        <v>23</v>
      </c>
    </row>
    <row r="4" spans="1:41" s="8" customFormat="1" ht="32.1"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P5" s="14" t="s">
        <v>116</v>
      </c>
      <c r="Q5" s="14" t="s">
        <v>117</v>
      </c>
      <c r="R5" s="14" t="s">
        <v>118</v>
      </c>
      <c r="S5" s="14" t="s">
        <v>117</v>
      </c>
      <c r="T5" s="14" t="s">
        <v>119</v>
      </c>
      <c r="U5" s="14" t="s">
        <v>117</v>
      </c>
      <c r="V5" s="14" t="s">
        <v>120</v>
      </c>
      <c r="AA5" s="14" t="s">
        <v>160</v>
      </c>
      <c r="AK5" s="4" t="s">
        <v>36</v>
      </c>
      <c r="AL5" s="34" t="s">
        <v>121</v>
      </c>
      <c r="AM5" s="34" t="s">
        <v>38</v>
      </c>
    </row>
    <row r="6" spans="1:41">
      <c r="P6" s="14" t="s">
        <v>116</v>
      </c>
      <c r="Q6" s="14" t="s">
        <v>117</v>
      </c>
      <c r="R6" s="14" t="s">
        <v>118</v>
      </c>
      <c r="S6" s="14" t="s">
        <v>117</v>
      </c>
      <c r="T6" s="14" t="s">
        <v>119</v>
      </c>
      <c r="U6" s="14" t="s">
        <v>117</v>
      </c>
      <c r="V6" s="14" t="s">
        <v>120</v>
      </c>
      <c r="AA6" s="14" t="s">
        <v>160</v>
      </c>
      <c r="AB6" s="14" t="s">
        <v>122</v>
      </c>
      <c r="AK6" s="4" t="s">
        <v>36</v>
      </c>
      <c r="AL6" s="34" t="s">
        <v>121</v>
      </c>
      <c r="AM6" s="34" t="s">
        <v>35</v>
      </c>
    </row>
    <row r="7" spans="1:41">
      <c r="P7" s="14" t="s">
        <v>116</v>
      </c>
      <c r="Q7" s="14" t="s">
        <v>117</v>
      </c>
      <c r="R7" s="14" t="s">
        <v>118</v>
      </c>
      <c r="S7" s="14" t="s">
        <v>117</v>
      </c>
      <c r="T7" s="14" t="s">
        <v>119</v>
      </c>
      <c r="U7" s="14" t="s">
        <v>117</v>
      </c>
      <c r="V7" s="14" t="s">
        <v>120</v>
      </c>
      <c r="AA7" s="14" t="s">
        <v>160</v>
      </c>
      <c r="AB7" s="14" t="s">
        <v>122</v>
      </c>
      <c r="AD7" s="26" t="s">
        <v>123</v>
      </c>
      <c r="AE7" s="4" t="s">
        <v>126</v>
      </c>
      <c r="AF7" s="4" t="s">
        <v>125</v>
      </c>
      <c r="AI7" s="4" t="s">
        <v>24</v>
      </c>
      <c r="AJ7" s="4" t="s">
        <v>25</v>
      </c>
      <c r="AK7" s="4" t="s">
        <v>36</v>
      </c>
      <c r="AL7" s="34" t="s">
        <v>121</v>
      </c>
      <c r="AM7" s="34" t="s">
        <v>28</v>
      </c>
    </row>
    <row r="8" spans="1:41">
      <c r="A8" s="2" t="s">
        <v>116</v>
      </c>
      <c r="B8" s="2" t="s">
        <v>117</v>
      </c>
      <c r="C8" s="2" t="s">
        <v>118</v>
      </c>
      <c r="D8" s="2" t="s">
        <v>117</v>
      </c>
      <c r="E8" s="2" t="s">
        <v>119</v>
      </c>
      <c r="F8" s="2" t="s">
        <v>117</v>
      </c>
      <c r="G8" s="2" t="s">
        <v>120</v>
      </c>
      <c r="M8" s="2" t="s">
        <v>124</v>
      </c>
      <c r="P8" s="14" t="s">
        <v>116</v>
      </c>
      <c r="Q8" s="14" t="s">
        <v>117</v>
      </c>
      <c r="R8" s="14" t="s">
        <v>118</v>
      </c>
      <c r="S8" s="14" t="s">
        <v>117</v>
      </c>
      <c r="T8" s="14" t="s">
        <v>119</v>
      </c>
      <c r="U8" s="14" t="s">
        <v>117</v>
      </c>
      <c r="V8" s="14" t="s">
        <v>120</v>
      </c>
      <c r="AA8" s="14" t="s">
        <v>160</v>
      </c>
      <c r="AB8" s="14" t="s">
        <v>161</v>
      </c>
      <c r="AK8" s="4" t="s">
        <v>36</v>
      </c>
      <c r="AL8" s="34" t="s">
        <v>34</v>
      </c>
      <c r="AM8" s="34" t="s">
        <v>35</v>
      </c>
    </row>
    <row r="9" spans="1:41">
      <c r="P9" s="14" t="s">
        <v>116</v>
      </c>
      <c r="Q9" s="14" t="s">
        <v>117</v>
      </c>
      <c r="R9" s="14" t="s">
        <v>118</v>
      </c>
      <c r="S9" s="14" t="s">
        <v>117</v>
      </c>
      <c r="T9" s="14" t="s">
        <v>119</v>
      </c>
      <c r="U9" s="14" t="s">
        <v>117</v>
      </c>
      <c r="V9" s="14" t="s">
        <v>120</v>
      </c>
      <c r="AA9" s="14" t="s">
        <v>160</v>
      </c>
      <c r="AB9" s="14" t="s">
        <v>161</v>
      </c>
      <c r="AD9" s="26" t="s">
        <v>149</v>
      </c>
      <c r="AE9" s="4" t="s">
        <v>138</v>
      </c>
      <c r="AF9" s="4" t="s">
        <v>127</v>
      </c>
      <c r="AI9" s="4" t="s">
        <v>24</v>
      </c>
      <c r="AJ9" s="4" t="s">
        <v>25</v>
      </c>
      <c r="AK9" s="4" t="s">
        <v>36</v>
      </c>
      <c r="AL9" s="34" t="s">
        <v>121</v>
      </c>
      <c r="AM9" s="34" t="s">
        <v>28</v>
      </c>
    </row>
    <row r="10" spans="1:41">
      <c r="P10" s="14" t="s">
        <v>116</v>
      </c>
      <c r="Q10" s="14" t="s">
        <v>117</v>
      </c>
      <c r="R10" s="14" t="s">
        <v>118</v>
      </c>
      <c r="S10" s="14" t="s">
        <v>117</v>
      </c>
      <c r="T10" s="14" t="s">
        <v>119</v>
      </c>
      <c r="U10" s="14" t="s">
        <v>117</v>
      </c>
      <c r="V10" s="14" t="s">
        <v>120</v>
      </c>
      <c r="AA10" s="14" t="s">
        <v>160</v>
      </c>
      <c r="AB10" s="14" t="s">
        <v>161</v>
      </c>
      <c r="AD10" s="26" t="s">
        <v>150</v>
      </c>
      <c r="AE10" s="4" t="s">
        <v>139</v>
      </c>
      <c r="AF10" s="4" t="s">
        <v>128</v>
      </c>
      <c r="AI10" s="4" t="s">
        <v>24</v>
      </c>
      <c r="AJ10" s="4" t="s">
        <v>25</v>
      </c>
      <c r="AK10" s="4" t="s">
        <v>36</v>
      </c>
      <c r="AL10" s="34" t="s">
        <v>121</v>
      </c>
      <c r="AM10" s="34" t="s">
        <v>28</v>
      </c>
    </row>
    <row r="11" spans="1:41">
      <c r="P11" s="14" t="s">
        <v>116</v>
      </c>
      <c r="Q11" s="14" t="s">
        <v>117</v>
      </c>
      <c r="R11" s="14" t="s">
        <v>118</v>
      </c>
      <c r="S11" s="14" t="s">
        <v>117</v>
      </c>
      <c r="T11" s="14" t="s">
        <v>119</v>
      </c>
      <c r="U11" s="14" t="s">
        <v>117</v>
      </c>
      <c r="V11" s="14" t="s">
        <v>120</v>
      </c>
      <c r="AA11" s="14" t="s">
        <v>160</v>
      </c>
      <c r="AB11" s="14" t="s">
        <v>161</v>
      </c>
      <c r="AD11" s="26" t="s">
        <v>151</v>
      </c>
      <c r="AE11" s="4" t="s">
        <v>140</v>
      </c>
      <c r="AF11" s="4" t="s">
        <v>129</v>
      </c>
      <c r="AI11" s="4" t="s">
        <v>24</v>
      </c>
      <c r="AJ11" s="4" t="s">
        <v>25</v>
      </c>
      <c r="AK11" s="4" t="s">
        <v>36</v>
      </c>
      <c r="AL11" s="34" t="s">
        <v>121</v>
      </c>
      <c r="AM11" s="34" t="s">
        <v>28</v>
      </c>
    </row>
    <row r="12" spans="1:41">
      <c r="P12" s="14" t="s">
        <v>116</v>
      </c>
      <c r="Q12" s="14" t="s">
        <v>117</v>
      </c>
      <c r="R12" s="14" t="s">
        <v>118</v>
      </c>
      <c r="S12" s="14" t="s">
        <v>117</v>
      </c>
      <c r="T12" s="14" t="s">
        <v>119</v>
      </c>
      <c r="U12" s="14" t="s">
        <v>117</v>
      </c>
      <c r="V12" s="14" t="s">
        <v>120</v>
      </c>
      <c r="AA12" s="14" t="s">
        <v>160</v>
      </c>
      <c r="AB12" s="14" t="s">
        <v>161</v>
      </c>
      <c r="AD12" s="26" t="s">
        <v>152</v>
      </c>
      <c r="AE12" s="4" t="s">
        <v>141</v>
      </c>
      <c r="AF12" s="4" t="s">
        <v>130</v>
      </c>
      <c r="AI12" s="4" t="s">
        <v>24</v>
      </c>
      <c r="AJ12" s="4" t="s">
        <v>25</v>
      </c>
      <c r="AK12" s="4" t="s">
        <v>36</v>
      </c>
      <c r="AL12" s="34" t="s">
        <v>121</v>
      </c>
      <c r="AM12" s="34" t="s">
        <v>28</v>
      </c>
    </row>
    <row r="13" spans="1:41">
      <c r="P13" s="14" t="s">
        <v>116</v>
      </c>
      <c r="Q13" s="14" t="s">
        <v>117</v>
      </c>
      <c r="R13" s="14" t="s">
        <v>118</v>
      </c>
      <c r="S13" s="14" t="s">
        <v>117</v>
      </c>
      <c r="T13" s="14" t="s">
        <v>119</v>
      </c>
      <c r="U13" s="14" t="s">
        <v>117</v>
      </c>
      <c r="V13" s="14" t="s">
        <v>120</v>
      </c>
      <c r="AA13" s="14" t="s">
        <v>160</v>
      </c>
      <c r="AB13" s="14" t="s">
        <v>161</v>
      </c>
      <c r="AD13" s="26" t="s">
        <v>153</v>
      </c>
      <c r="AE13" s="4" t="s">
        <v>142</v>
      </c>
      <c r="AF13" s="4" t="s">
        <v>131</v>
      </c>
      <c r="AI13" s="4" t="s">
        <v>24</v>
      </c>
      <c r="AJ13" s="4" t="s">
        <v>25</v>
      </c>
      <c r="AK13" s="4" t="s">
        <v>36</v>
      </c>
      <c r="AL13" s="34" t="s">
        <v>121</v>
      </c>
      <c r="AM13" s="34" t="s">
        <v>28</v>
      </c>
    </row>
    <row r="14" spans="1:41">
      <c r="P14" s="14" t="s">
        <v>116</v>
      </c>
      <c r="Q14" s="14" t="s">
        <v>117</v>
      </c>
      <c r="R14" s="14" t="s">
        <v>118</v>
      </c>
      <c r="S14" s="14" t="s">
        <v>117</v>
      </c>
      <c r="T14" s="14" t="s">
        <v>119</v>
      </c>
      <c r="U14" s="14" t="s">
        <v>117</v>
      </c>
      <c r="V14" s="14" t="s">
        <v>120</v>
      </c>
      <c r="AA14" s="14" t="s">
        <v>160</v>
      </c>
      <c r="AB14" s="14" t="s">
        <v>161</v>
      </c>
      <c r="AD14" s="26" t="s">
        <v>154</v>
      </c>
      <c r="AE14" s="4" t="s">
        <v>143</v>
      </c>
      <c r="AF14" s="4" t="s">
        <v>132</v>
      </c>
      <c r="AI14" s="4" t="s">
        <v>24</v>
      </c>
      <c r="AJ14" s="4" t="s">
        <v>25</v>
      </c>
      <c r="AK14" s="4" t="s">
        <v>36</v>
      </c>
      <c r="AL14" s="34" t="s">
        <v>121</v>
      </c>
      <c r="AM14" s="34" t="s">
        <v>28</v>
      </c>
    </row>
    <row r="15" spans="1:41">
      <c r="P15" s="14" t="s">
        <v>116</v>
      </c>
      <c r="Q15" s="14" t="s">
        <v>117</v>
      </c>
      <c r="R15" s="14" t="s">
        <v>118</v>
      </c>
      <c r="S15" s="14" t="s">
        <v>117</v>
      </c>
      <c r="T15" s="14" t="s">
        <v>119</v>
      </c>
      <c r="U15" s="14" t="s">
        <v>117</v>
      </c>
      <c r="V15" s="14" t="s">
        <v>120</v>
      </c>
      <c r="AA15" s="14" t="s">
        <v>160</v>
      </c>
      <c r="AB15" s="14" t="s">
        <v>161</v>
      </c>
      <c r="AD15" s="26" t="s">
        <v>155</v>
      </c>
      <c r="AE15" s="4" t="s">
        <v>144</v>
      </c>
      <c r="AF15" s="4" t="s">
        <v>133</v>
      </c>
      <c r="AI15" s="4" t="s">
        <v>24</v>
      </c>
      <c r="AJ15" s="4" t="s">
        <v>25</v>
      </c>
      <c r="AK15" s="4" t="s">
        <v>36</v>
      </c>
      <c r="AL15" s="34" t="s">
        <v>121</v>
      </c>
      <c r="AM15" s="34" t="s">
        <v>28</v>
      </c>
    </row>
    <row r="16" spans="1:41">
      <c r="P16" s="14" t="s">
        <v>116</v>
      </c>
      <c r="Q16" s="14" t="s">
        <v>117</v>
      </c>
      <c r="R16" s="14" t="s">
        <v>118</v>
      </c>
      <c r="S16" s="14" t="s">
        <v>117</v>
      </c>
      <c r="T16" s="14" t="s">
        <v>119</v>
      </c>
      <c r="U16" s="14" t="s">
        <v>117</v>
      </c>
      <c r="V16" s="14" t="s">
        <v>120</v>
      </c>
      <c r="AA16" s="14" t="s">
        <v>160</v>
      </c>
      <c r="AB16" s="14" t="s">
        <v>161</v>
      </c>
      <c r="AD16" s="26" t="s">
        <v>156</v>
      </c>
      <c r="AE16" s="4" t="s">
        <v>145</v>
      </c>
      <c r="AF16" s="4" t="s">
        <v>134</v>
      </c>
      <c r="AI16" s="4" t="s">
        <v>24</v>
      </c>
      <c r="AJ16" s="4" t="s">
        <v>25</v>
      </c>
      <c r="AK16" s="4" t="s">
        <v>36</v>
      </c>
      <c r="AL16" s="34" t="s">
        <v>121</v>
      </c>
      <c r="AM16" s="34" t="s">
        <v>28</v>
      </c>
    </row>
    <row r="17" spans="16:39">
      <c r="P17" s="14" t="s">
        <v>116</v>
      </c>
      <c r="Q17" s="14" t="s">
        <v>117</v>
      </c>
      <c r="R17" s="14" t="s">
        <v>118</v>
      </c>
      <c r="S17" s="14" t="s">
        <v>117</v>
      </c>
      <c r="T17" s="14" t="s">
        <v>119</v>
      </c>
      <c r="U17" s="14" t="s">
        <v>117</v>
      </c>
      <c r="V17" s="14" t="s">
        <v>120</v>
      </c>
      <c r="AA17" s="14" t="s">
        <v>160</v>
      </c>
      <c r="AB17" s="14" t="s">
        <v>161</v>
      </c>
      <c r="AD17" s="26" t="s">
        <v>157</v>
      </c>
      <c r="AE17" s="4" t="s">
        <v>146</v>
      </c>
      <c r="AF17" s="4" t="s">
        <v>135</v>
      </c>
      <c r="AI17" s="4" t="s">
        <v>24</v>
      </c>
      <c r="AJ17" s="4" t="s">
        <v>25</v>
      </c>
      <c r="AK17" s="4" t="s">
        <v>36</v>
      </c>
      <c r="AL17" s="34" t="s">
        <v>121</v>
      </c>
      <c r="AM17" s="34" t="s">
        <v>28</v>
      </c>
    </row>
    <row r="18" spans="16:39">
      <c r="P18" s="14" t="s">
        <v>116</v>
      </c>
      <c r="Q18" s="14" t="s">
        <v>117</v>
      </c>
      <c r="R18" s="14" t="s">
        <v>118</v>
      </c>
      <c r="S18" s="14" t="s">
        <v>117</v>
      </c>
      <c r="T18" s="14" t="s">
        <v>119</v>
      </c>
      <c r="U18" s="14" t="s">
        <v>117</v>
      </c>
      <c r="V18" s="14" t="s">
        <v>120</v>
      </c>
      <c r="AA18" s="14" t="s">
        <v>160</v>
      </c>
      <c r="AB18" s="14" t="s">
        <v>161</v>
      </c>
      <c r="AD18" s="26" t="s">
        <v>158</v>
      </c>
      <c r="AE18" s="4" t="s">
        <v>147</v>
      </c>
      <c r="AF18" s="4" t="s">
        <v>136</v>
      </c>
      <c r="AI18" s="4" t="s">
        <v>24</v>
      </c>
      <c r="AJ18" s="4" t="s">
        <v>25</v>
      </c>
      <c r="AK18" s="4" t="s">
        <v>36</v>
      </c>
      <c r="AL18" s="34" t="s">
        <v>121</v>
      </c>
      <c r="AM18" s="34" t="s">
        <v>28</v>
      </c>
    </row>
    <row r="19" spans="16:39">
      <c r="P19" s="14" t="s">
        <v>116</v>
      </c>
      <c r="Q19" s="14" t="s">
        <v>117</v>
      </c>
      <c r="R19" s="14" t="s">
        <v>118</v>
      </c>
      <c r="S19" s="14" t="s">
        <v>117</v>
      </c>
      <c r="T19" s="14" t="s">
        <v>119</v>
      </c>
      <c r="U19" s="14" t="s">
        <v>117</v>
      </c>
      <c r="V19" s="14" t="s">
        <v>120</v>
      </c>
      <c r="AA19" s="14" t="s">
        <v>160</v>
      </c>
      <c r="AB19" s="14" t="s">
        <v>161</v>
      </c>
      <c r="AD19" s="26" t="s">
        <v>159</v>
      </c>
      <c r="AE19" s="4" t="s">
        <v>148</v>
      </c>
      <c r="AF19" s="4" t="s">
        <v>137</v>
      </c>
      <c r="AI19" s="4" t="s">
        <v>24</v>
      </c>
      <c r="AJ19" s="4" t="s">
        <v>25</v>
      </c>
      <c r="AK19" s="4" t="s">
        <v>36</v>
      </c>
      <c r="AL19" s="34" t="s">
        <v>121</v>
      </c>
      <c r="AM19" s="34" t="s">
        <v>28</v>
      </c>
    </row>
    <row r="20" spans="16:39">
      <c r="AL20" s="34" t="s">
        <v>86</v>
      </c>
      <c r="AM20" s="34" t="s">
        <v>86</v>
      </c>
    </row>
    <row r="21" spans="16:39">
      <c r="AL21" s="34" t="s">
        <v>86</v>
      </c>
      <c r="AM21" s="34" t="s">
        <v>86</v>
      </c>
    </row>
    <row r="22" spans="16:39">
      <c r="AL22" s="34" t="s">
        <v>86</v>
      </c>
      <c r="AM22" s="34" t="s">
        <v>86</v>
      </c>
    </row>
    <row r="23" spans="16:39">
      <c r="AL23" s="34" t="s">
        <v>86</v>
      </c>
      <c r="AM23" s="34" t="s">
        <v>86</v>
      </c>
    </row>
    <row r="24" spans="16:39">
      <c r="AL24" s="34" t="s">
        <v>86</v>
      </c>
      <c r="AM24" s="34" t="s">
        <v>86</v>
      </c>
    </row>
    <row r="25" spans="16:39">
      <c r="AL25" s="34" t="s">
        <v>86</v>
      </c>
      <c r="AM25" s="34" t="s">
        <v>86</v>
      </c>
    </row>
    <row r="26" spans="16:39">
      <c r="AL26" s="34" t="s">
        <v>86</v>
      </c>
      <c r="AM26" s="34" t="s">
        <v>86</v>
      </c>
    </row>
    <row r="27" spans="16:39">
      <c r="AL27" s="34" t="s">
        <v>86</v>
      </c>
      <c r="AM27" s="34" t="s">
        <v>86</v>
      </c>
    </row>
    <row r="28" spans="16:39">
      <c r="AL28" s="34" t="s">
        <v>86</v>
      </c>
      <c r="AM28" s="34" t="s">
        <v>86</v>
      </c>
    </row>
    <row r="29" spans="16:39">
      <c r="AL29" s="34" t="s">
        <v>86</v>
      </c>
      <c r="AM29" s="34" t="s">
        <v>86</v>
      </c>
    </row>
    <row r="30" spans="16:39">
      <c r="AL30" s="34" t="s">
        <v>86</v>
      </c>
      <c r="AM30" s="34" t="s">
        <v>86</v>
      </c>
    </row>
    <row r="31" spans="16:39">
      <c r="AL31" s="34" t="s">
        <v>86</v>
      </c>
      <c r="AM31" s="34" t="s">
        <v>86</v>
      </c>
    </row>
    <row r="32" spans="16:39">
      <c r="AL32" s="34" t="s">
        <v>86</v>
      </c>
      <c r="AM32" s="34" t="s">
        <v>86</v>
      </c>
    </row>
    <row r="33" spans="38:39">
      <c r="AL33" s="34" t="s">
        <v>86</v>
      </c>
      <c r="AM33" s="34" t="s">
        <v>86</v>
      </c>
    </row>
    <row r="34" spans="38:39">
      <c r="AL34" s="34" t="s">
        <v>86</v>
      </c>
      <c r="AM34" s="34" t="s">
        <v>86</v>
      </c>
    </row>
    <row r="35" spans="38:39">
      <c r="AL35" s="34" t="s">
        <v>86</v>
      </c>
      <c r="AM35" s="34" t="s">
        <v>86</v>
      </c>
    </row>
    <row r="36" spans="38:39">
      <c r="AL36" s="34" t="s">
        <v>86</v>
      </c>
      <c r="AM36" s="34" t="s">
        <v>86</v>
      </c>
    </row>
    <row r="37" spans="38:39">
      <c r="AL37" s="34" t="s">
        <v>86</v>
      </c>
      <c r="AM37" s="34" t="s">
        <v>86</v>
      </c>
    </row>
    <row r="38" spans="38:39">
      <c r="AL38" s="34" t="s">
        <v>86</v>
      </c>
      <c r="AM38" s="34" t="s">
        <v>86</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2">
      <formula>ROW(A1)&gt;5</formula>
    </cfRule>
  </conditionalFormatting>
  <conditionalFormatting sqref="P1:P4 Q3:AC4 P5:AC1048531">
    <cfRule type="expression" dxfId="4" priority="4">
      <formula>AND(NOT(ISBLANK(P1)),COUNTA(Q1:$AD1)=0)</formula>
    </cfRule>
  </conditionalFormatting>
  <conditionalFormatting sqref="P4:AC1048576">
    <cfRule type="containsText" dxfId="3" priority="3" operator="containsText" text=" ">
      <formula>NOT(ISERROR(SEARCH(" ",P4)))</formula>
    </cfRule>
  </conditionalFormatting>
  <conditionalFormatting sqref="P1048532:AC1048576">
    <cfRule type="expression" dxfId="2" priority="23">
      <formula>AND(NOT(ISBLANK(P1048532)),COUNTA(Q1048532:$AD1048533)=0)</formula>
    </cfRule>
  </conditionalFormatting>
  <conditionalFormatting sqref="AD1:AD1048576">
    <cfRule type="expression" dxfId="1" priority="18">
      <formula>NOT(OR(OR(AD1="",AD1="Species"),_xlfn.CONCAT(AB1," ")=LEFT(AD1,LEN(AB1)+1)))</formula>
    </cfRule>
  </conditionalFormatting>
  <conditionalFormatting sqref="AM4 AM39:AM1048576">
    <cfRule type="expression" dxfId="0" priority="20">
      <formula>NOT(AM4=proposedRank)</formula>
    </cfRule>
  </conditionalFormatting>
  <dataValidations count="5">
    <dataValidation allowBlank="1" showErrorMessage="1" errorTitle="No spaces allowed" error="Taxon names above the rank of species may NOT contain spaces." promptTitle="No spaces allowed" prompt="Taxon names above the rank of species may NOT contain spaces." sqref="P1:P4 Q3:AC4 P5:AC1048576" xr:uid="{1B4B5352-806B-474D-9309-8DF4380FF39B}"/>
    <dataValidation type="custom" allowBlank="1" showInputMessage="1" showErrorMessage="1" errorTitle="Binomial Naming" error="Species name must start with the name of it's genus." promptTitle="binomial" sqref="AD1:AD3" xr:uid="{5CA9BF8F-5584-41CE-834A-7D1B9C1E9A54}">
      <formula1>OR(LEFT(AD1048530,LEN(AB1048530))=AB1048530,AD1048530="Species")</formula1>
    </dataValidation>
    <dataValidation type="custom" allowBlank="1" showInputMessage="1" showErrorMessage="1" errorTitle="Binomial Naming" error="Species name must start with the name of it's genus." promptTitle="binomial" sqref="AD4" xr:uid="{C5039A7B-C419-438F-84E3-D171E76ECF06}">
      <formula1>OR(LEFT(#REF!,LEN(#REF!))=#REF!,#REF!="Species")</formula1>
    </dataValidation>
    <dataValidation type="custom" allowBlank="1" showInputMessage="1" showErrorMessage="1" errorTitle="Binomial Naming" error="Species name must start with the name of it's genus." promptTitle="binomial" sqref="AD9:AD1048576" xr:uid="{F201703C-6F24-4FB1-A198-D3F43F0A3B11}">
      <formula1>OR(LEFT(AD5,LEN(AB5))=AB5,AD5="Species")</formula1>
    </dataValidation>
    <dataValidation type="custom" allowBlank="1" showInputMessage="1" showErrorMessage="1" errorTitle="Binomial Naming" error="Species name must start with the name of it's genus." promptTitle="binomial" sqref="AD5:AD8" xr:uid="{559C7A25-09D0-4E3C-AA60-ABA3B9468651}">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92157DF7-7C63-4F6A-9A1C-A3C6814A27CD}">
          <x14:formula1>
            <xm:f>'Menu Items (Do not change)'!$E:$E</xm:f>
          </x14:formula1>
          <xm:sqref>AM1:AM2 AM4 AM39:AM1048576</xm:sqref>
        </x14:dataValidation>
        <x14:dataValidation type="list" errorStyle="warning" allowBlank="1" showInputMessage="1" showErrorMessage="1" xr:uid="{D28431A9-1D96-4029-BCF8-A61BACBC1D4B}">
          <x14:formula1>
            <xm:f>'Menu Items (Do not change)'!$D:$D</xm:f>
          </x14:formula1>
          <xm:sqref>AL1:AL2 AL4 AL39:AL1048576</xm:sqref>
        </x14:dataValidation>
        <x14:dataValidation type="list" allowBlank="1" showInputMessage="1" showErrorMessage="1" xr:uid="{5D0E203A-C218-47D2-843C-EA1A7A7FD909}">
          <x14:formula1>
            <xm:f>'Menu Items (Do not change)'!$A:$A</xm:f>
          </x14:formula1>
          <xm:sqref>AI1:AI4 AI5:AI1048576</xm:sqref>
        </x14:dataValidation>
        <x14:dataValidation type="list" allowBlank="1" showInputMessage="1" showErrorMessage="1" xr:uid="{F3F8DDE1-E6E5-4CE7-BDE6-61FCE769815C}">
          <x14:formula1>
            <xm:f>'Menu Items (Do not change)'!$B:$B</xm:f>
          </x14:formula1>
          <xm:sqref>AJ1:AJ4 AJ5:AJ1048576</xm:sqref>
        </x14:dataValidation>
        <x14:dataValidation type="list" allowBlank="1" showInputMessage="1" showErrorMessage="1" xr:uid="{D4BB38CA-A971-4CEB-A6F5-BF2AF5817046}">
          <x14:formula1>
            <xm:f>'Menu Items (Do not change)'!$C:$C</xm:f>
          </x14:formula1>
          <xm:sqref>AK1:AK4 AK5:AK1048576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0.625"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Dann Turner</cp:lastModifiedBy>
  <dcterms:created xsi:type="dcterms:W3CDTF">2023-02-08T19:24:03Z</dcterms:created>
  <dcterms:modified xsi:type="dcterms:W3CDTF">2024-07-12T09:33:47Z</dcterms:modified>
</cp:coreProperties>
</file>