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1"/>
  <workbookPr defaultThemeVersion="166925"/>
  <mc:AlternateContent xmlns:mc="http://schemas.openxmlformats.org/markup-compatibility/2006">
    <mc:Choice Requires="x15">
      <x15ac:absPath xmlns:x15ac="http://schemas.microsoft.com/office/spreadsheetml/2010/11/ac" url="/Users/murilo/Desktop/B Proposals/"/>
    </mc:Choice>
  </mc:AlternateContent>
  <xr:revisionPtr revIDLastSave="0" documentId="13_ncr:1_{6F54662C-3C57-5344-86EB-CD704A9563EF}" xr6:coauthVersionLast="47" xr6:coauthVersionMax="47" xr10:uidLastSave="{00000000-0000-0000-0000-000000000000}"/>
  <bookViews>
    <workbookView xWindow="7540" yWindow="4740" windowWidth="33180" windowHeight="1908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AE2" i="1" l="1"/>
  <c r="AF2" i="1" s="1"/>
  <c r="P2" i="1" s="1"/>
  <c r="P1" i="1" l="1"/>
  <c r="E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<sst xmlns="http://schemas.openxmlformats.org/spreadsheetml/2006/main" count="158" uniqueCount="127">
  <si>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</si>
  <si>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</si>
  <si>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</si>
  <si>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</si>
  <si>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</si>
  <si>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</si>
  <si>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</si>
  <si>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</si>
  <si>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</si>
  <si>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</si>
  <si>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</si>
  <si>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</si>
  <si>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</si>
  <si>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</si>
  <si>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</si>
  <si>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</si>
  <si>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</si>
  <si>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</si>
  <si>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</si>
  <si>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</si>
  <si>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</si>
  <si>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</si>
  <si>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</si>
  <si>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</si>
  <si>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</si>
  <si>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</si>
  <si>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</si>
  <si>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</si>
  <si>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</si>
  <si>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</si>
  <si>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</si>
  <si>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</si>
  <si>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</si>
  <si>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</si>
  <si>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</si>
  <si>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</si>
  <si>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</si>
  <si>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</si>
  <si>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</si>
  <si>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</si>
  <si>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</si>
  <si>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</si>
  <si>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</si>
  <si>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</si>
  <si>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</si>
  <si>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</si>
  <si>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</si>
  <si>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</si>
  <si>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</si>
  <si>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</si>
  <si>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</si>
  <si>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</si>
  <si>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</si>
  <si>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</si>
  <si>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</si>
  <si>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</si>
  <si>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</si>
  <si>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</si>
  <si>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</si>
  <si>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</si>
  <si>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</si>
  <si>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</si>
  <si>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</si>
  <si>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</si>
  <si>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</si>
  <si>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</si>
  <si>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</si>
  <si>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</si>
  <si>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</si>
  <si>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</si>
  <si>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</si>
  <si>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</si>
  <si>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</si>
  <si>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</si>
  <si>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</si>
  <si>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</si>
  <si>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</si>
  <si>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</si>
  <si>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</si>
  <si>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</si>
  <si>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</si>
  <si>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</si>
  <si>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</si>
  <si>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</si>
  <si>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</si>
  <si>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</si>
  <si>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</si>
  <si>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</si>
  <si>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</si>
  <si>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</si>
  <si>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</si>
  <si>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</si>
  <si>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</si>
  <si>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</si>
  <si>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</si>
  <si>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</si>
  <si>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</si>
  <si>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</si>
  <si>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</si>
  <si>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</si>
  <si>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</si>
  <si>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</si>
  <si>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</si>
  <si>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</si>
  <si>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</si>
  <si>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</si>
  <si>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</si>
  <si>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</si>
  <si>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</si>
  <si>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</si>
  <si>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</si>
  <si>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</si>
  <si>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</si>
  <si>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t>version 2023.1</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</si>
  <si>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</si>
  <si>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</si>
  <si>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Duplodnaviria</t>
  </si>
  <si>
    <t>Heunggongvirae</t>
  </si>
  <si>
    <t>Uroviricota</t>
  </si>
  <si>
    <t>Caudoviricetes</t>
  </si>
  <si>
    <t>Pakpunavirus</t>
  </si>
  <si>
    <t>OQ721915</t>
  </si>
  <si>
    <t>Pseudomonas phage vB_VIPPAEUMC01</t>
  </si>
  <si>
    <t>Pakpunavirus vippaeumc</t>
  </si>
  <si>
    <t>VIPPAEUMC</t>
  </si>
  <si>
    <t>VIPPAEUMC01</t>
  </si>
  <si>
    <t>Skurskavirinae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</si>
</sst>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
      <i/>
      <sz val="12"/>
      <color theme="1"/>
      <name val="Calibri"/>
      <family val="2"/>
      <scheme val="minor"/>
    </font>
    <font>
      <i/>
      <sz val="12"/>
      <color theme="1"/>
      <name val="Calibri (Body)_x0000_"/>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53">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30" fillId="7" borderId="1" xfId="0" applyFont="1" applyFill="1" applyBorder="1"/>
    <xf numFmtId="0" fontId="0" fillId="6" borderId="1" xfId="0" applyFill="1" applyBorder="1" applyAlignment="1">
      <alignment wrapText="1"/>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xf numFmtId="0" fontId="8" fillId="7" borderId="1" xfId="0" applyFont="1" applyFill="1" applyBorder="1"/>
    <xf numFmtId="0" fontId="0" fillId="7" borderId="1" xfId="0" applyFont="1" applyFill="1" applyBorder="1"/>
    <xf numFmtId="0" fontId="31" fillId="7" borderId="1" xfId="0" applyFont="1" applyFill="1" applyBorder="1" applyAlignment="1" applyProtection="1">
      <alignment horizontal="left"/>
      <protection locked="0"/>
    </xf>
  </cellXfs>
  <cellStyles count="3">
    <cellStyle name="60% - Accent3" xfId="1" builtinId="40"/>
    <cellStyle name="Hyperlink" xfId="2" builtinId="8"/>
    <cellStyle name="Normal" xfId="0" builtinId="0"/>
  </cellStyles>
  <dxfs count="16">
    <dxf>
      <font>
        <color rgb="FF9C0006"/>
      </font>
      <fill>
        <patternFill>
          <bgColor rgb="FFFFC7CE"/>
        </patternFill>
      </fill>
    </dxf>
    <dxf>
      <font>
        <color rgb="FF9C0006"/>
      </font>
      <fill>
        <patternFill>
          <bgColor rgb="FFFFC7CE"/>
        </patternFill>
      </fill>
    </dxf>
    <dxf>
      <font>
        <color rgb="FFFF0000"/>
      </font>
    </dxf>
    <dxf>
      <font>
        <b val="0"/>
        <i val="0"/>
      </font>
    </dxf>
    <dxf>
      <font>
        <color rgb="FFFF0000"/>
      </font>
    </dxf>
    <dxf>
      <font>
        <color rgb="FFFF0000"/>
      </font>
    </dxf>
    <dxf>
      <font>
        <b val="0"/>
        <i val="0"/>
      </font>
    </dxf>
    <dxf>
      <font>
        <b val="0"/>
        <i val="0"/>
      </font>
    </dxf>
    <dxf>
      <font>
        <color rgb="FFFF0000"/>
      </font>
    </dxf>
    <dxf>
      <font>
        <b val="0"/>
        <i val="0"/>
      </font>
    </dxf>
    <dxf>
      <font>
        <color rgb="FFFF0000"/>
      </font>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topLeftCell="A2" zoomScale="120" zoomScaleNormal="120" workbookViewId="0">
      <selection activeCell="B2" sqref="B2"/>
    </sheetView>
  </sheetViews>
  <sheetFormatPr baseColWidth="10" defaultColWidth="10.6640625" defaultRowHeight="16"/>
  <cols>
    <col min="1" max="1" width="2.83203125" customWidth="1"/>
    <col min="2" max="2" width="173.5" customWidth="1"/>
  </cols>
  <sheetData>
    <row r="1" spans="2:2" ht="37" customHeight="1">
      <c r="B1" s="33" t="s">
        <v>115</v>
      </c>
    </row>
    <row r="2" spans="2:2" ht="255">
      <c r="B2" s="32" t="s">
        <v>114</v>
      </c>
    </row>
  </sheetData>
  <conditionalFormatting sqref="B2">
    <cfRule type="expression" dxfId="15"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6"/>
  <sheetViews>
    <sheetView tabSelected="1" topLeftCell="D1" zoomScale="90" zoomScaleNormal="90" workbookViewId="0">
      <pane ySplit="4" topLeftCell="A5" activePane="bottomLeft" state="frozen"/>
      <selection pane="bottomLeft" activeCell="T20" sqref="T20"/>
    </sheetView>
  </sheetViews>
  <sheetFormatPr baseColWidth="10" defaultColWidth="10.6640625" defaultRowHeight="16"/>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17" width="10.83203125" style="14"/>
    <col min="18" max="18" width="14.1640625" style="14" customWidth="1"/>
    <col min="19" max="21" width="10.83203125" style="14"/>
    <col min="22" max="22" width="13.5" style="14" customWidth="1"/>
    <col min="23" max="26" width="10.83203125" style="14"/>
    <col min="27" max="27" width="15.1640625" style="14" customWidth="1"/>
    <col min="28" max="28" width="12.33203125" style="14" customWidth="1"/>
    <col min="29" max="29" width="10.83203125" style="14"/>
    <col min="30" max="30" width="25" style="26" customWidth="1"/>
    <col min="31" max="31" width="23.6640625" style="4" customWidth="1"/>
    <col min="32" max="32" width="33.332031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4">
      <c r="A1" s="18" t="s">
        <v>81</v>
      </c>
      <c r="B1" s="47" t="s">
        <v>112</v>
      </c>
      <c r="C1" s="47"/>
      <c r="D1" s="47"/>
      <c r="E1" s="48" t="str">
        <f ca="1">IF(LEN(cellFilenameFormatErrors)=0,LEFT(cellBaseFilename,9),"Code is automatically derived from the filename: 'YEAR.###X.[STATUS.][v#.]DESCRIPTION.xlsx', X=SC code")</f>
        <v>2023.050B</v>
      </c>
      <c r="F1" s="48"/>
      <c r="G1" s="48"/>
      <c r="H1" s="48"/>
      <c r="I1" s="48"/>
      <c r="J1" s="48"/>
      <c r="K1" s="48"/>
      <c r="L1" s="48"/>
      <c r="M1" s="48"/>
      <c r="N1" s="48"/>
      <c r="O1" s="48"/>
      <c r="P1" s="38"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9"/>
      <c r="R1" s="39"/>
      <c r="S1" s="39"/>
      <c r="T1" s="39"/>
      <c r="U1" s="39"/>
      <c r="V1" s="39"/>
      <c r="W1" s="39"/>
      <c r="X1" s="39"/>
      <c r="Y1" s="39"/>
      <c r="Z1" s="39"/>
      <c r="AA1" s="39"/>
      <c r="AB1" s="39"/>
      <c r="AC1" s="39"/>
      <c r="AD1" s="29" t="s">
        <v>28</v>
      </c>
      <c r="AE1" s="25" t="str" cm="1">
        <f t="array" aca="1" ref="AE1" ca="1">MID(CELL("filename",'Proposal Template'!$B$1),SEARCH("[",CELL("filename",'Proposal Template'!$B$1))+1, SEARCH("]",CELL("filename",'Proposal Template'!$B$1))-SEARCH("[",CELL("filename",'Proposal Template'!$B$1))-1)</f>
        <v>2023.050B.N.v1.Pakpunavirus_1ns.xlsx</v>
      </c>
      <c r="AF1" s="23"/>
      <c r="AG1" s="16"/>
      <c r="AH1" s="16"/>
      <c r="AI1" s="16"/>
      <c r="AJ1" s="16"/>
      <c r="AK1" s="16"/>
      <c r="AL1" s="16"/>
      <c r="AM1" s="16"/>
      <c r="AN1" s="16"/>
      <c r="AO1"/>
    </row>
    <row r="2" spans="1:41" ht="19">
      <c r="A2" s="18" t="s">
        <v>113</v>
      </c>
      <c r="B2" s="47" t="s">
        <v>111</v>
      </c>
      <c r="C2" s="47"/>
      <c r="D2" s="47"/>
      <c r="E2" s="49"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9"/>
      <c r="G2" s="49"/>
      <c r="H2" s="49"/>
      <c r="I2" s="49"/>
      <c r="J2" s="49"/>
      <c r="K2" s="49"/>
      <c r="L2" s="49"/>
      <c r="M2" s="49"/>
      <c r="N2" s="49"/>
      <c r="O2" s="49"/>
      <c r="P2" s="40" t="str">
        <f ca="1">_xlfn.CONCAT(
IF(NOT(ISERROR(AF2)),"","Study Section code ('"&amp;AE2&amp;"') is not valid; ")
)</f>
        <v/>
      </c>
      <c r="Q2" s="41"/>
      <c r="R2" s="41"/>
      <c r="S2" s="41"/>
      <c r="T2" s="41"/>
      <c r="U2" s="41"/>
      <c r="V2" s="41"/>
      <c r="W2" s="41"/>
      <c r="X2" s="41"/>
      <c r="Y2" s="41"/>
      <c r="Z2" s="41"/>
      <c r="AA2" s="41"/>
      <c r="AB2" s="41"/>
      <c r="AC2" s="41"/>
      <c r="AD2" s="30" t="s">
        <v>28</v>
      </c>
      <c r="AE2" s="24" t="str">
        <f ca="1">MID(AE1,9,1)</f>
        <v>B</v>
      </c>
      <c r="AF2" s="24" t="str">
        <f ca="1">VLOOKUP(AE2,studySectionCodeLUT,2,FALSE)</f>
        <v>Bacterial viruses (B) proposals</v>
      </c>
      <c r="AG2" s="3"/>
      <c r="AH2" s="3"/>
      <c r="AI2" s="3"/>
      <c r="AJ2" s="3"/>
      <c r="AK2" s="3"/>
      <c r="AL2" s="3"/>
      <c r="AM2" s="3"/>
      <c r="AN2" s="3"/>
    </row>
    <row r="3" spans="1:41" ht="36" customHeight="1">
      <c r="A3" s="42" t="s">
        <v>21</v>
      </c>
      <c r="B3" s="42"/>
      <c r="C3" s="42"/>
      <c r="D3" s="42"/>
      <c r="E3" s="42"/>
      <c r="F3" s="42"/>
      <c r="G3" s="42"/>
      <c r="H3" s="42"/>
      <c r="I3" s="42"/>
      <c r="J3" s="42"/>
      <c r="K3" s="42"/>
      <c r="L3" s="42"/>
      <c r="M3" s="42"/>
      <c r="N3" s="42"/>
      <c r="O3" s="42"/>
      <c r="P3" s="43" t="s">
        <v>22</v>
      </c>
      <c r="Q3" s="43"/>
      <c r="R3" s="43"/>
      <c r="S3" s="43"/>
      <c r="T3" s="43"/>
      <c r="U3" s="43"/>
      <c r="V3" s="43"/>
      <c r="W3" s="43"/>
      <c r="X3" s="43"/>
      <c r="Y3" s="43"/>
      <c r="Z3" s="43"/>
      <c r="AA3" s="43"/>
      <c r="AB3" s="43"/>
      <c r="AC3" s="43"/>
      <c r="AD3" s="43"/>
      <c r="AE3" s="44" t="s">
        <v>110</v>
      </c>
      <c r="AF3" s="45"/>
      <c r="AG3" s="45"/>
      <c r="AH3" s="45"/>
      <c r="AI3" s="45"/>
      <c r="AJ3" s="45"/>
      <c r="AK3" s="46"/>
      <c r="AL3" s="36" t="s">
        <v>109</v>
      </c>
      <c r="AM3" s="37"/>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34" t="s">
        <v>116</v>
      </c>
      <c r="Q5" s="51"/>
      <c r="R5" s="34" t="s">
        <v>117</v>
      </c>
      <c r="S5" s="51"/>
      <c r="T5" s="52" t="s">
        <v>118</v>
      </c>
      <c r="U5" s="51"/>
      <c r="V5" s="52" t="s">
        <v>119</v>
      </c>
      <c r="W5" s="51"/>
      <c r="X5" s="52"/>
      <c r="Y5" s="51"/>
      <c r="Z5" s="52"/>
      <c r="AA5" s="52" t="s">
        <v>126</v>
      </c>
      <c r="AB5" s="34" t="s">
        <v>120</v>
      </c>
      <c r="AC5" s="51"/>
      <c r="AD5" s="50" t="s">
        <v>123</v>
      </c>
      <c r="AE5" s="4" t="s">
        <v>121</v>
      </c>
      <c r="AF5" s="4" t="s">
        <v>122</v>
      </c>
      <c r="AG5" s="4" t="s">
        <v>124</v>
      </c>
      <c r="AH5" s="4" t="s">
        <v>125</v>
      </c>
      <c r="AI5" s="4" t="s">
        <v>24</v>
      </c>
      <c r="AJ5" s="4" t="s">
        <v>25</v>
      </c>
      <c r="AK5" s="4" t="s">
        <v>36</v>
      </c>
      <c r="AL5" s="15" t="s">
        <v>27</v>
      </c>
      <c r="AM5" s="15" t="s">
        <v>14</v>
      </c>
    </row>
    <row r="6" spans="1:41">
      <c r="AF6" s="35"/>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4 A5:S5 U5 W5 Y5 AB5:AD5 A6:AD1048576">
    <cfRule type="expression" dxfId="14" priority="11">
      <formula>ROW(A1)&gt;5</formula>
    </cfRule>
  </conditionalFormatting>
  <conditionalFormatting sqref="P1:P1048574 Q3:AC4 Q5:S5 U5 W5 Y5 AB5:AC5 Q6:AC1048574">
    <cfRule type="expression" dxfId="13" priority="13">
      <formula>AND(NOT(ISBLANK(P1)),COUNTA(Q1:$AD1)=0)</formula>
    </cfRule>
  </conditionalFormatting>
  <conditionalFormatting sqref="P4:AC4 P5:S5 U5 W5 Y5 AB5:AC5 P6:AC1048576">
    <cfRule type="containsText" dxfId="12" priority="12" operator="containsText" text=" ">
      <formula>NOT(ISERROR(SEARCH(" ",P4)))</formula>
    </cfRule>
  </conditionalFormatting>
  <conditionalFormatting sqref="P1048575:AC1048576">
    <cfRule type="expression" dxfId="11" priority="32">
      <formula>AND(NOT(ISBLANK(P1048575)),COUNTA(Q1048575:$AD1048576)=0)</formula>
    </cfRule>
  </conditionalFormatting>
  <conditionalFormatting sqref="T5">
    <cfRule type="expression" dxfId="10" priority="9">
      <formula>AND($AM5 = "Create new", $AN5 = "phylum")=TRUE</formula>
    </cfRule>
    <cfRule type="containsText" dxfId="9" priority="10" operator="containsText" text="Unassigned">
      <formula>NOT(ISERROR(SEARCH("Unassigned",T5)))</formula>
    </cfRule>
  </conditionalFormatting>
  <conditionalFormatting sqref="V5">
    <cfRule type="expression" dxfId="8" priority="7">
      <formula>AND($AM5 = "Create new", $AN5 = "class")=TRUE</formula>
    </cfRule>
    <cfRule type="containsText" dxfId="7" priority="8" operator="containsText" text="Unassigned">
      <formula>NOT(ISERROR(SEARCH("Unassigned",V5)))</formula>
    </cfRule>
  </conditionalFormatting>
  <conditionalFormatting sqref="X5">
    <cfRule type="containsText" dxfId="6" priority="6" operator="containsText" text="Unassigned">
      <formula>NOT(ISERROR(SEARCH("Unassigned",X5)))</formula>
    </cfRule>
    <cfRule type="expression" dxfId="5" priority="5">
      <formula>AND($AM5 = "Create new", $AN5 = "order")=TRUE</formula>
    </cfRule>
  </conditionalFormatting>
  <conditionalFormatting sqref="Z5">
    <cfRule type="expression" dxfId="4" priority="3">
      <formula>AND($AM5 = "Create new", $AN5 = "order")=TRUE</formula>
    </cfRule>
  </conditionalFormatting>
  <conditionalFormatting sqref="Z5:AA5">
    <cfRule type="containsText" dxfId="3" priority="2" operator="containsText" text="Unassigned">
      <formula>NOT(ISERROR(SEARCH("Unassigned",Z5)))</formula>
    </cfRule>
  </conditionalFormatting>
  <conditionalFormatting sqref="AA5">
    <cfRule type="expression" dxfId="2" priority="1">
      <formula>AND($AM5 = "Create new", $AN5 = "subfamily")=TRUE</formula>
    </cfRule>
  </conditionalFormatting>
  <conditionalFormatting sqref="AD1:AD1048576">
    <cfRule type="expression" dxfId="1" priority="27">
      <formula>NOT(OR(OR(AD1="",AD1="Species"),_xlfn.CONCAT(AB1," ")=LEFT(AD1,LEN(AB1)+1)))</formula>
    </cfRule>
  </conditionalFormatting>
  <conditionalFormatting sqref="AM4:AM1048576">
    <cfRule type="expression" dxfId="0" priority="2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P1:P1048576 Q3:S1048576 T6:T1048576 T3:T4 U3:U1048576 V6:V1048576 V3:V4 W3:W1048576 X6:X1048576 X3:X4 Y3:Y1048576 AB3:AC1048576 Z3:AA4 Z6:AA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baseColWidth="10" defaultColWidth="10.6640625" defaultRowHeight="16"/>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Murilo Zerbini</cp:lastModifiedBy>
  <dcterms:created xsi:type="dcterms:W3CDTF">2023-02-08T19:24:03Z</dcterms:created>
  <dcterms:modified xsi:type="dcterms:W3CDTF">2023-07-06T05:51:03Z</dcterms:modified>
</cp:coreProperties>
</file>