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3/B_Proposals_corrections_EC55/"/>
    </mc:Choice>
  </mc:AlternateContent>
  <xr:revisionPtr revIDLastSave="2" documentId="8_{1882E12D-70BE-5F4D-90AC-6CB332BD83DB}" xr6:coauthVersionLast="47" xr6:coauthVersionMax="47" xr10:uidLastSave="{DFF5AA45-7514-A147-9B0C-88A0F953B546}"/>
  <bookViews>
    <workbookView xWindow="7720" yWindow="3980" windowWidth="38180" windowHeight="185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<sst xmlns="http://schemas.openxmlformats.org/spreadsheetml/2006/main" count="168" uniqueCount="127">
  <si>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</si>
  <si>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</si>
  <si>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</si>
  <si>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</si>
  <si>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</si>
  <si>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</si>
  <si>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</si>
  <si>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</si>
  <si>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</si>
  <si>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</si>
  <si>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</si>
  <si>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</si>
  <si>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</si>
  <si>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</si>
  <si>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</si>
  <si>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</si>
  <si>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</si>
  <si>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</si>
  <si>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</si>
  <si>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</si>
  <si>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</si>
  <si>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</si>
  <si>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</si>
  <si>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</si>
  <si>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</si>
  <si>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</si>
  <si>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</si>
  <si>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</si>
  <si>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</si>
  <si>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</si>
  <si>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</si>
  <si>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</si>
  <si>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</si>
  <si>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</si>
  <si>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</si>
  <si>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</si>
  <si>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</si>
  <si>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</si>
  <si>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</si>
  <si>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</si>
  <si>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</si>
  <si>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</si>
  <si>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</si>
  <si>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</si>
  <si>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</si>
  <si>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</si>
  <si>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</si>
  <si>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</si>
  <si>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</si>
  <si>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</si>
  <si>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</si>
  <si>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</si>
  <si>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</si>
  <si>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</si>
  <si>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</si>
  <si>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</si>
  <si>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</si>
  <si>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</si>
  <si>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</si>
  <si>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</si>
  <si>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</si>
  <si>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</si>
  <si>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</si>
  <si>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</si>
  <si>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</si>
  <si>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</si>
  <si>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</si>
  <si>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</si>
  <si>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</si>
  <si>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</si>
  <si>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</si>
  <si>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</si>
  <si>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</si>
  <si>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</si>
  <si>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</si>
  <si>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</si>
  <si>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</si>
  <si>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</si>
  <si>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</si>
  <si>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</si>
  <si>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</si>
  <si>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</si>
  <si>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</si>
  <si>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</si>
  <si>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</si>
  <si>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</si>
  <si>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</si>
  <si>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</si>
  <si>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</si>
  <si>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</si>
  <si>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</si>
  <si>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</si>
  <si>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</si>
  <si>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</si>
  <si>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</si>
  <si>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</si>
  <si>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</si>
  <si>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</si>
  <si>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</si>
  <si>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</si>
  <si>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</si>
  <si>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</si>
  <si>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</si>
  <si>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</si>
  <si>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</si>
  <si>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</si>
  <si>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</si>
  <si>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</si>
  <si>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</si>
  <si>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</si>
  <si>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</si>
  <si>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</si>
  <si>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</si>
  <si>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</si>
  <si>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</si>
  <si>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</si>
  <si>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Layangcvirus LY3</t>
  </si>
  <si>
    <t>vB_BceP_LY3</t>
  </si>
  <si>
    <t>Bacillus phage vB_BceP_LY3</t>
  </si>
  <si>
    <t>Duplodnaviria</t>
  </si>
  <si>
    <t>Heunggongvirae</t>
  </si>
  <si>
    <t>Uroviricota</t>
  </si>
  <si>
    <t>Caudoviricetes</t>
  </si>
  <si>
    <t>Northropvirinae</t>
  </si>
  <si>
    <t>Layangcvirus</t>
  </si>
  <si>
    <t>Salasmaviridae</t>
  </si>
  <si>
    <t>ON366412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</si>
</sst>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color theme="1"/>
      <name val="Calibri (Body)_x0000_"/>
    </font>
    <font>
      <i/>
      <sz val="11"/>
      <color theme="1"/>
      <name val="Calibri (Body)"/>
    </font>
    <font>
      <sz val="12"/>
      <color theme="1"/>
      <name val="Times New Roman"/>
      <family val="1"/>
    </font>
    <font>
      <i/>
      <sz val="12"/>
      <color theme="1"/>
      <name val="Calibri"/>
      <family val="2"/>
      <scheme val="minor"/>
    </font>
    <font>
      <i/>
      <sz val="11"/>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4">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applyAlignment="1" applyProtection="1">
      <alignment horizontal="left"/>
      <protection locked="0"/>
    </xf>
    <xf numFmtId="0" fontId="31" fillId="7" borderId="1" xfId="0" applyFont="1" applyFill="1" applyBorder="1" applyAlignment="1" applyProtection="1">
      <alignment horizontal="left"/>
      <protection locked="0"/>
    </xf>
    <xf numFmtId="0" fontId="32" fillId="6" borderId="1" xfId="0" applyFont="1" applyFill="1" applyBorder="1"/>
    <xf numFmtId="0" fontId="33" fillId="7" borderId="1" xfId="0" applyFont="1" applyFill="1" applyBorder="1"/>
    <xf numFmtId="0" fontId="34" fillId="7" borderId="1" xfId="0" applyFont="1" applyFill="1" applyBorder="1" applyAlignment="1" applyProtection="1">
      <alignment horizontal="left"/>
      <protection locked="0"/>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0" fillId="6" borderId="1" xfId="0" applyFont="1" applyFill="1" applyBorder="1"/>
  </cellXfs>
  <cellStyles count="3">
    <cellStyle name="60% - Accent3" xfId="1" builtinId="40"/>
    <cellStyle name="Hyperlink" xfId="2" builtinId="8"/>
    <cellStyle name="Normal" xfId="0" builtinId="0"/>
  </cellStyles>
  <dxfs count="10">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color rgb="FF9C0006"/>
      </font>
      <fill>
        <patternFill>
          <bgColor rgb="FFFFC7CE"/>
        </patternFill>
      </fill>
    </dxf>
    <dxf>
      <font>
        <b/>
        <i val="0"/>
        <color rgb="FF7030A0"/>
      </font>
    </dxf>
    <dxf>
      <font>
        <b val="0"/>
        <i/>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cols>
    <col min="1" max="1" width="2.83203125" customWidth="1"/>
    <col min="2" max="2" width="173.5" customWidth="1"/>
  </cols>
  <sheetData>
    <row r="1" spans="2:2" ht="37" customHeight="1">
      <c r="B1" s="33" t="s">
        <v>115</v>
      </c>
    </row>
    <row r="2" spans="2:2" ht="255">
      <c r="B2" s="32" t="s">
        <v>114</v>
      </c>
    </row>
  </sheetData>
  <conditionalFormatting sqref="B2">
    <cfRule type="expression" dxfId="9"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K1" zoomScaleNormal="100" workbookViewId="0">
      <pane ySplit="4" topLeftCell="A5" activePane="bottomLeft" state="frozen"/>
      <selection pane="bottomLeft" activeCell="AE6" sqref="AE6"/>
    </sheetView>
  </sheetViews>
  <sheetFormatPr baseColWidth="10" defaultColWidth="11" defaultRowHeight="16"/>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5" width="10.83203125" style="14"/>
    <col min="26" max="26" width="17.33203125" style="14" customWidth="1"/>
    <col min="27" max="27" width="13.83203125" style="14" customWidth="1"/>
    <col min="28" max="28" width="12.83203125" style="14" customWidth="1"/>
    <col min="29" max="29" width="10.83203125" style="14"/>
    <col min="30" max="30" width="17.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c r="A1" s="18" t="s">
        <v>81</v>
      </c>
      <c r="B1" s="50" t="s">
        <v>112</v>
      </c>
      <c r="C1" s="50"/>
      <c r="D1" s="50"/>
      <c r="E1" s="51" t="str">
        <f ca="1">IF(LEN(cellFilenameFormatErrors)=0,LEFT(cellBaseFilename,9),"Code is automatically derived from the filename: 'YEAR.###X.[STATUS.][v#.]DESCRIPTION.xlsx', X=SC code")</f>
        <v>2023.045B</v>
      </c>
      <c r="F1" s="51"/>
      <c r="G1" s="51"/>
      <c r="H1" s="51"/>
      <c r="I1" s="51"/>
      <c r="J1" s="51"/>
      <c r="K1" s="51"/>
      <c r="L1" s="51"/>
      <c r="M1" s="51"/>
      <c r="N1" s="51"/>
      <c r="O1" s="51"/>
      <c r="P1" s="41"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2"/>
      <c r="R1" s="42"/>
      <c r="S1" s="42"/>
      <c r="T1" s="42"/>
      <c r="U1" s="42"/>
      <c r="V1" s="42"/>
      <c r="W1" s="42"/>
      <c r="X1" s="42"/>
      <c r="Y1" s="42"/>
      <c r="Z1" s="42"/>
      <c r="AA1" s="42"/>
      <c r="AB1" s="42"/>
      <c r="AC1" s="42"/>
      <c r="AD1" s="29" t="s">
        <v>28</v>
      </c>
      <c r="AE1" s="25" t="str" cm="1">
        <f t="array" aca="1" ref="AE1" ca="1">MID(CELL("filename",'Proposal Template'!$B$1),SEARCH("[",CELL("filename",'Proposal Template'!$B$1))+1, SEARCH("]",CELL("filename",'Proposal Template'!$B$1))-SEARCH("[",CELL("filename",'Proposal Template'!$B$1))-1)</f>
        <v>2023.045B.A.v1.Layangcvirus_ng.xlsx</v>
      </c>
      <c r="AF1" s="23"/>
      <c r="AG1" s="16"/>
      <c r="AH1" s="16"/>
      <c r="AI1" s="16"/>
      <c r="AJ1" s="16"/>
      <c r="AK1" s="16"/>
      <c r="AL1" s="16"/>
      <c r="AM1" s="16"/>
      <c r="AN1" s="16"/>
      <c r="AO1"/>
    </row>
    <row r="2" spans="1:41" ht="19">
      <c r="A2" s="18" t="s">
        <v>113</v>
      </c>
      <c r="B2" s="50" t="s">
        <v>111</v>
      </c>
      <c r="C2" s="50"/>
      <c r="D2" s="50"/>
      <c r="E2" s="52"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52"/>
      <c r="G2" s="52"/>
      <c r="H2" s="52"/>
      <c r="I2" s="52"/>
      <c r="J2" s="52"/>
      <c r="K2" s="52"/>
      <c r="L2" s="52"/>
      <c r="M2" s="52"/>
      <c r="N2" s="52"/>
      <c r="O2" s="52"/>
      <c r="P2" s="43" t="str">
        <f ca="1">_xlfn.CONCAT(
IF(NOT(ISERROR(AF2)),"","Study Section code ('"&amp;AE2&amp;"') is not valid; ")
)</f>
        <v/>
      </c>
      <c r="Q2" s="44"/>
      <c r="R2" s="44"/>
      <c r="S2" s="44"/>
      <c r="T2" s="44"/>
      <c r="U2" s="44"/>
      <c r="V2" s="44"/>
      <c r="W2" s="44"/>
      <c r="X2" s="44"/>
      <c r="Y2" s="44"/>
      <c r="Z2" s="44"/>
      <c r="AA2" s="44"/>
      <c r="AB2" s="44"/>
      <c r="AC2" s="44"/>
      <c r="AD2" s="30" t="s">
        <v>28</v>
      </c>
      <c r="AE2" s="24" t="str">
        <f ca="1">MID(AE1,9,1)</f>
        <v>B</v>
      </c>
      <c r="AF2" s="24" t="str">
        <f ca="1">VLOOKUP(AE2,studySectionCodeLUT,2,FALSE)</f>
        <v>Bacterial viruses (B) proposals</v>
      </c>
      <c r="AG2" s="3"/>
      <c r="AH2" s="3"/>
      <c r="AI2" s="3"/>
      <c r="AJ2" s="3"/>
      <c r="AK2" s="3"/>
      <c r="AL2" s="3"/>
      <c r="AM2" s="3"/>
      <c r="AN2" s="3"/>
    </row>
    <row r="3" spans="1:41" ht="36" customHeight="1">
      <c r="A3" s="45" t="s">
        <v>21</v>
      </c>
      <c r="B3" s="45"/>
      <c r="C3" s="45"/>
      <c r="D3" s="45"/>
      <c r="E3" s="45"/>
      <c r="F3" s="45"/>
      <c r="G3" s="45"/>
      <c r="H3" s="45"/>
      <c r="I3" s="45"/>
      <c r="J3" s="45"/>
      <c r="K3" s="45"/>
      <c r="L3" s="45"/>
      <c r="M3" s="45"/>
      <c r="N3" s="45"/>
      <c r="O3" s="45"/>
      <c r="P3" s="46" t="s">
        <v>22</v>
      </c>
      <c r="Q3" s="46"/>
      <c r="R3" s="46"/>
      <c r="S3" s="46"/>
      <c r="T3" s="46"/>
      <c r="U3" s="46"/>
      <c r="V3" s="46"/>
      <c r="W3" s="46"/>
      <c r="X3" s="46"/>
      <c r="Y3" s="46"/>
      <c r="Z3" s="46"/>
      <c r="AA3" s="46"/>
      <c r="AB3" s="46"/>
      <c r="AC3" s="46"/>
      <c r="AD3" s="46"/>
      <c r="AE3" s="47" t="s">
        <v>110</v>
      </c>
      <c r="AF3" s="48"/>
      <c r="AG3" s="48"/>
      <c r="AH3" s="48"/>
      <c r="AI3" s="48"/>
      <c r="AJ3" s="48"/>
      <c r="AK3" s="49"/>
      <c r="AL3" s="39" t="s">
        <v>109</v>
      </c>
      <c r="AM3" s="40"/>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119</v>
      </c>
      <c r="R5" s="34" t="s">
        <v>120</v>
      </c>
      <c r="S5" s="34"/>
      <c r="T5" s="34" t="s">
        <v>121</v>
      </c>
      <c r="U5" s="34"/>
      <c r="V5" s="34" t="s">
        <v>122</v>
      </c>
      <c r="Z5" s="37" t="s">
        <v>125</v>
      </c>
      <c r="AA5" s="35" t="s">
        <v>123</v>
      </c>
      <c r="AB5" s="38" t="s">
        <v>124</v>
      </c>
      <c r="AD5" s="35"/>
      <c r="AE5" s="36"/>
      <c r="AK5" s="4" t="s">
        <v>36</v>
      </c>
      <c r="AL5" s="15" t="s">
        <v>27</v>
      </c>
      <c r="AM5" s="15" t="s">
        <v>35</v>
      </c>
    </row>
    <row r="6" spans="1:41">
      <c r="P6" s="34" t="s">
        <v>119</v>
      </c>
      <c r="R6" s="34" t="s">
        <v>120</v>
      </c>
      <c r="S6" s="34"/>
      <c r="T6" s="34" t="s">
        <v>121</v>
      </c>
      <c r="U6" s="34"/>
      <c r="V6" s="34" t="s">
        <v>122</v>
      </c>
      <c r="Z6" s="14" t="s">
        <v>125</v>
      </c>
      <c r="AA6" s="35" t="s">
        <v>123</v>
      </c>
      <c r="AB6" s="35" t="s">
        <v>124</v>
      </c>
      <c r="AD6" s="38" t="s">
        <v>116</v>
      </c>
      <c r="AE6" s="53" t="s">
        <v>126</v>
      </c>
      <c r="AF6" s="4" t="s">
        <v>118</v>
      </c>
      <c r="AG6" s="4" t="s">
        <v>117</v>
      </c>
      <c r="AI6" s="4" t="s">
        <v>24</v>
      </c>
      <c r="AJ6" s="4" t="s">
        <v>25</v>
      </c>
      <c r="AK6" s="4" t="s">
        <v>36</v>
      </c>
      <c r="AL6" s="15" t="s">
        <v>27</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5:P6 R5:AD6">
    <cfRule type="expression" dxfId="8" priority="1">
      <formula>ROW(A5)&gt;5</formula>
    </cfRule>
  </conditionalFormatting>
  <conditionalFormatting sqref="A1:AD4 A7:AD1048576">
    <cfRule type="expression" dxfId="7" priority="6">
      <formula>ROW(A1)&gt;5</formula>
    </cfRule>
  </conditionalFormatting>
  <conditionalFormatting sqref="P1:P4 Q3:AC4 P7:AC1048574">
    <cfRule type="expression" dxfId="6" priority="8">
      <formula>AND(NOT(ISBLANK(P1)),COUNTA(Q1:$AD1)=0)</formula>
    </cfRule>
  </conditionalFormatting>
  <conditionalFormatting sqref="P5:P6 R5:AC6">
    <cfRule type="containsText" dxfId="5" priority="2" operator="containsText" text=" ">
      <formula>NOT(ISERROR(SEARCH(" ",P5)))</formula>
    </cfRule>
  </conditionalFormatting>
  <conditionalFormatting sqref="P4:AC4 P7:AC1048576">
    <cfRule type="containsText" dxfId="4" priority="7" operator="containsText" text=" ">
      <formula>NOT(ISERROR(SEARCH(" ",P4)))</formula>
    </cfRule>
  </conditionalFormatting>
  <conditionalFormatting sqref="P1048575:AC1048576">
    <cfRule type="expression" dxfId="3" priority="27">
      <formula>AND(NOT(ISBLANK(P1048575)),COUNTA(Q1048575:$AD1048576)=0)</formula>
    </cfRule>
  </conditionalFormatting>
  <conditionalFormatting sqref="W5:Z6 AC5:AC6">
    <cfRule type="expression" dxfId="2" priority="5">
      <formula>AND(NOT(ISBLANK(W5)),COUNTA(X5:$AD5)=0)</formula>
    </cfRule>
  </conditionalFormatting>
  <conditionalFormatting sqref="AD1:AD4 AD7:AD1048576">
    <cfRule type="expression" dxfId="1" priority="22">
      <formula>NOT(OR(OR(AD1="",AD1="Species"),_xlfn.CONCAT(AB1," ")=LEFT(AD1,LEN(AB1)+1)))</formula>
    </cfRule>
  </conditionalFormatting>
  <conditionalFormatting sqref="AM4:AM1048576">
    <cfRule type="expression" dxfId="0" priority="24">
      <formula>NOT(AM4=proposedRank)</formula>
    </cfRule>
  </conditionalFormatting>
  <dataValidations count="4">
    <dataValidation allowBlank="1" showErrorMessage="1" errorTitle="No spaces allowed" error="Taxon names above the rank of species may NOT contain spaces." promptTitle="No spaces allowed" prompt="Taxon names above the rank of species may NOT contain spaces." sqref="P1:P4 Q3:AC4 P7:AC1048576 AC5:AC6 W5:AA6" xr:uid="{E28B2548-7112-D542-A592-7F8E7C97D14F}"/>
    <dataValidation type="custom" allowBlank="1" showInputMessage="1" showErrorMessage="1" errorTitle="Binomial Naming" error="Species name must start with the name of it's genus." promptTitle="binomial" sqref="AD1:AD3 AD7: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 type="custom" allowBlank="1" showInputMessage="1" showErrorMessage="1" errorTitle="Binomial Naming" error="Species name must start with the name of it's genus." promptTitle="binomial" sqref="AD5" xr:uid="{F6A136FB-A586-4043-B661-55DCF41FC795}">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2023-02-08T19:24:03Z</dcterms:created>
  <dcterms:modified xsi:type="dcterms:W3CDTF">2023-11-02T16:41:59Z</dcterms:modified>
</cp:coreProperties>
</file>