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Library/CloudStorage/OneDrive-Personal/ICTV/Executive Committee/EC55/B Proposals/"/>
    </mc:Choice>
  </mc:AlternateContent>
  <xr:revisionPtr revIDLastSave="0" documentId="13_ncr:1_{FE40CE6D-6A6A-1544-9DF2-3675F9A0CEC4}" xr6:coauthVersionLast="47" xr6:coauthVersionMax="47" xr10:uidLastSave="{00000000-0000-0000-0000-000000000000}"/>
  <bookViews>
    <workbookView xWindow="8520" yWindow="2380" windowWidth="36980" windowHeight="241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<sst xmlns="http://schemas.openxmlformats.org/spreadsheetml/2006/main" count="226" uniqueCount="141">
  <si>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</si>
  <si>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</si>
  <si>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</si>
  <si>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</si>
  <si>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</si>
  <si>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</si>
  <si>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</si>
  <si>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</si>
  <si>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</si>
  <si>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</si>
  <si>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</si>
  <si>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</si>
  <si>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</si>
  <si>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</si>
  <si>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</si>
  <si>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</si>
  <si>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</si>
  <si>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</si>
  <si>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</si>
  <si>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</si>
  <si>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</si>
  <si>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</si>
  <si>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</si>
  <si>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</si>
  <si>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</si>
  <si>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</si>
  <si>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</si>
  <si>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</si>
  <si>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</si>
  <si>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</si>
  <si>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</si>
  <si>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</si>
  <si>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</si>
  <si>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</si>
  <si>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</si>
  <si>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</si>
  <si>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</si>
  <si>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</si>
  <si>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</si>
  <si>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</si>
  <si>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</si>
  <si>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</si>
  <si>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</si>
  <si>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</si>
  <si>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</si>
  <si>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</si>
  <si>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</si>
  <si>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</si>
  <si>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</si>
  <si>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</si>
  <si>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</si>
  <si>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</si>
  <si>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</si>
  <si>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</si>
  <si>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</si>
  <si>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</si>
  <si>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</si>
  <si>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</si>
  <si>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</si>
  <si>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</si>
  <si>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</si>
  <si>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</si>
  <si>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</si>
  <si>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</si>
  <si>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</si>
  <si>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</si>
  <si>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</si>
  <si>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</si>
  <si>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</si>
  <si>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</si>
  <si>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</si>
  <si>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</si>
  <si>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</si>
  <si>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</si>
  <si>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</si>
  <si>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</si>
  <si>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</si>
  <si>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</si>
  <si>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</si>
  <si>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</si>
  <si>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</si>
  <si>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</si>
  <si>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</si>
  <si>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</si>
  <si>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</si>
  <si>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</si>
  <si>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</si>
  <si>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</si>
  <si>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</si>
  <si>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</si>
  <si>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</si>
  <si>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</si>
  <si>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</si>
  <si>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</si>
  <si>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</si>
  <si>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</si>
  <si>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</si>
  <si>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</si>
  <si>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</si>
  <si>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</si>
  <si>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</si>
  <si>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</si>
  <si>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</si>
  <si>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</si>
  <si>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</si>
  <si>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</si>
  <si>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</si>
  <si>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</si>
  <si>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</si>
  <si>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</si>
  <si>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</si>
  <si>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</si>
  <si>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</si>
  <si>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</si>
  <si>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</si>
  <si>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</si>
  <si>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</si>
  <si>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</si>
  <si>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</si>
  <si>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</si>
  <si>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Guernseyvirinae</t>
  </si>
  <si>
    <t>Kagunavirus</t>
  </si>
  <si>
    <t>Kagunavirus GAB2017</t>
  </si>
  <si>
    <t>KY295895.1</t>
  </si>
  <si>
    <t>Escherichia phage G_AB-2017</t>
  </si>
  <si>
    <t>Create new</t>
  </si>
  <si>
    <t>Kagunavirus LAB2017</t>
  </si>
  <si>
    <t>KY295896.1</t>
  </si>
  <si>
    <t>Escherichia phage L_AB-2017</t>
  </si>
  <si>
    <t>Kagunavirus PAB2017</t>
  </si>
  <si>
    <t>KY295898.1</t>
  </si>
  <si>
    <t>Escherichia phage P_AB-2017</t>
  </si>
  <si>
    <t>Kagunavirus ULINTec2</t>
  </si>
  <si>
    <t>MZ997838.1</t>
  </si>
  <si>
    <t>Escherichia phage ULINTec2</t>
  </si>
  <si>
    <t>Kagunavirus UTICM001</t>
  </si>
  <si>
    <t>OM810255.1</t>
  </si>
  <si>
    <t>Escherichia phage UTI-CM001</t>
  </si>
  <si>
    <t>Kagunavirus UTI89UKE1</t>
  </si>
  <si>
    <t>MZ234048.1</t>
  </si>
  <si>
    <t>Escherichia phage vB_EcoS-UTI89UKE1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</si>
</sst>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cellXfs>
  <cellStyles count="3">
    <cellStyle name="60% - Accent3" xfId="1" builtinId="40"/>
    <cellStyle name="Hyperlink" xfId="2" builtinId="8"/>
    <cellStyle name="Normal" xfId="0" builtinId="0"/>
  </cellStyles>
  <dxfs count="13">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15" zoomScaleNormal="115" workbookViewId="0">
      <selection activeCell="B4" sqref="B4"/>
    </sheetView>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12"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0"/>
  <sheetViews>
    <sheetView tabSelected="1" topLeftCell="N1" zoomScaleNormal="100" workbookViewId="0">
      <pane ySplit="4" topLeftCell="A5" activePane="bottomLeft" state="frozen"/>
      <selection pane="bottomLeft" activeCell="T21" sqref="T21"/>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21.3320312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46" t="s">
        <v>112</v>
      </c>
      <c r="C1" s="46"/>
      <c r="D1" s="46"/>
      <c r="E1" s="47" t="str">
        <f ca="1">IF(LEN(cellFilenameFormatErrors)=0,LEFT(cellBaseFilename,9),"Code is automatically derived from the filename: 'YEAR.###X.[STATUS.][v#.]DESCRIPTION.xlsx', X=SC code")</f>
        <v>2023.040B</v>
      </c>
      <c r="F1" s="47"/>
      <c r="G1" s="47"/>
      <c r="H1" s="47"/>
      <c r="I1" s="47"/>
      <c r="J1" s="47"/>
      <c r="K1" s="47"/>
      <c r="L1" s="47"/>
      <c r="M1" s="47"/>
      <c r="N1" s="47"/>
      <c r="O1" s="47"/>
      <c r="P1" s="37"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8"/>
      <c r="R1" s="38"/>
      <c r="S1" s="38"/>
      <c r="T1" s="38"/>
      <c r="U1" s="38"/>
      <c r="V1" s="38"/>
      <c r="W1" s="38"/>
      <c r="X1" s="38"/>
      <c r="Y1" s="38"/>
      <c r="Z1" s="38"/>
      <c r="AA1" s="38"/>
      <c r="AB1" s="38"/>
      <c r="AC1" s="38"/>
      <c r="AD1" s="29" t="s">
        <v>28</v>
      </c>
      <c r="AE1" s="25" t="str" cm="1">
        <f t="array" aca="1" ref="AE1" ca="1">MID(CELL("filename",'Proposal Template'!$B$1),SEARCH("[",CELL("filename",'Proposal Template'!$B$1))+1, SEARCH("]",CELL("filename",'Proposal Template'!$B$1))-SEARCH("[",CELL("filename",'Proposal Template'!$B$1))-1)</f>
        <v>2023.040B.N.v1.Kagunavirus_6ns.xlsx</v>
      </c>
      <c r="AF1" s="23"/>
      <c r="AG1" s="16"/>
      <c r="AH1" s="16"/>
      <c r="AI1" s="16"/>
      <c r="AJ1" s="16"/>
      <c r="AK1" s="16"/>
      <c r="AL1" s="16"/>
      <c r="AM1" s="16"/>
      <c r="AN1" s="16"/>
      <c r="AO1"/>
    </row>
    <row r="2" spans="1:41" ht="19" x14ac:dyDescent="0.25">
      <c r="A2" s="18" t="s">
        <v>113</v>
      </c>
      <c r="B2" s="46" t="s">
        <v>111</v>
      </c>
      <c r="C2" s="46"/>
      <c r="D2" s="46"/>
      <c r="E2" s="48"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8"/>
      <c r="G2" s="48"/>
      <c r="H2" s="48"/>
      <c r="I2" s="48"/>
      <c r="J2" s="48"/>
      <c r="K2" s="48"/>
      <c r="L2" s="48"/>
      <c r="M2" s="48"/>
      <c r="N2" s="48"/>
      <c r="O2" s="48"/>
      <c r="P2" s="39" t="str">
        <f ca="1">_xlfn.CONCAT(
IF(NOT(ISERROR(AF2)),"","Study Section code ('"&amp;AE2&amp;"') is not valid; ")
)</f>
        <v/>
      </c>
      <c r="Q2" s="40"/>
      <c r="R2" s="40"/>
      <c r="S2" s="40"/>
      <c r="T2" s="40"/>
      <c r="U2" s="40"/>
      <c r="V2" s="40"/>
      <c r="W2" s="40"/>
      <c r="X2" s="40"/>
      <c r="Y2" s="40"/>
      <c r="Z2" s="40"/>
      <c r="AA2" s="40"/>
      <c r="AB2" s="40"/>
      <c r="AC2" s="40"/>
      <c r="AD2" s="30" t="s">
        <v>28</v>
      </c>
      <c r="AE2" s="24" t="str">
        <f ca="1">MID(AE1,9,1)</f>
        <v>B</v>
      </c>
      <c r="AF2" s="24" t="str">
        <f ca="1">VLOOKUP(AE2,studySectionCodeLUT,2,FALSE)</f>
        <v>Bacterial viruses (B) proposals</v>
      </c>
      <c r="AG2" s="3"/>
      <c r="AH2" s="3"/>
      <c r="AI2" s="3"/>
      <c r="AJ2" s="3"/>
      <c r="AK2" s="3"/>
      <c r="AL2" s="3"/>
      <c r="AM2" s="3"/>
      <c r="AN2" s="3"/>
    </row>
    <row r="3" spans="1:41" ht="36" customHeight="1" x14ac:dyDescent="0.2">
      <c r="A3" s="41" t="s">
        <v>21</v>
      </c>
      <c r="B3" s="41"/>
      <c r="C3" s="41"/>
      <c r="D3" s="41"/>
      <c r="E3" s="41"/>
      <c r="F3" s="41"/>
      <c r="G3" s="41"/>
      <c r="H3" s="41"/>
      <c r="I3" s="41"/>
      <c r="J3" s="41"/>
      <c r="K3" s="41"/>
      <c r="L3" s="41"/>
      <c r="M3" s="41"/>
      <c r="N3" s="41"/>
      <c r="O3" s="41"/>
      <c r="P3" s="42" t="s">
        <v>22</v>
      </c>
      <c r="Q3" s="42"/>
      <c r="R3" s="42"/>
      <c r="S3" s="42"/>
      <c r="T3" s="42"/>
      <c r="U3" s="42"/>
      <c r="V3" s="42"/>
      <c r="W3" s="42"/>
      <c r="X3" s="42"/>
      <c r="Y3" s="42"/>
      <c r="Z3" s="42"/>
      <c r="AA3" s="42"/>
      <c r="AB3" s="42"/>
      <c r="AC3" s="42"/>
      <c r="AD3" s="42"/>
      <c r="AE3" s="43" t="s">
        <v>110</v>
      </c>
      <c r="AF3" s="44"/>
      <c r="AG3" s="44"/>
      <c r="AH3" s="44"/>
      <c r="AI3" s="44"/>
      <c r="AJ3" s="44"/>
      <c r="AK3" s="45"/>
      <c r="AL3" s="35" t="s">
        <v>109</v>
      </c>
      <c r="AM3" s="36"/>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Q5" s="34"/>
      <c r="R5" s="34" t="s">
        <v>117</v>
      </c>
      <c r="S5" s="34"/>
      <c r="T5" s="34" t="s">
        <v>118</v>
      </c>
      <c r="U5" s="34"/>
      <c r="V5" s="34" t="s">
        <v>119</v>
      </c>
      <c r="W5" s="34"/>
      <c r="X5" s="34"/>
      <c r="Y5" s="34"/>
      <c r="Z5" s="34"/>
      <c r="AA5" s="34" t="s">
        <v>120</v>
      </c>
      <c r="AB5" s="34" t="s">
        <v>121</v>
      </c>
      <c r="AD5" s="49" t="s">
        <v>122</v>
      </c>
      <c r="AE5" s="4" t="s">
        <v>123</v>
      </c>
      <c r="AF5" s="4" t="s">
        <v>124</v>
      </c>
      <c r="AI5" s="4" t="s">
        <v>24</v>
      </c>
      <c r="AJ5" s="4" t="s">
        <v>25</v>
      </c>
      <c r="AK5" s="4" t="s">
        <v>36</v>
      </c>
      <c r="AL5" s="15" t="s">
        <v>125</v>
      </c>
      <c r="AM5" s="15" t="s">
        <v>28</v>
      </c>
    </row>
    <row r="6" spans="1:41" x14ac:dyDescent="0.2">
      <c r="P6" s="14" t="s">
        <v>116</v>
      </c>
      <c r="R6" s="14" t="s">
        <v>117</v>
      </c>
      <c r="T6" s="14" t="s">
        <v>118</v>
      </c>
      <c r="V6" s="14" t="s">
        <v>119</v>
      </c>
      <c r="AA6" s="14" t="s">
        <v>120</v>
      </c>
      <c r="AB6" s="14" t="s">
        <v>121</v>
      </c>
      <c r="AD6" s="26" t="s">
        <v>126</v>
      </c>
      <c r="AE6" s="4" t="s">
        <v>127</v>
      </c>
      <c r="AF6" s="4" t="s">
        <v>128</v>
      </c>
      <c r="AI6" s="4" t="s">
        <v>24</v>
      </c>
      <c r="AJ6" s="4" t="s">
        <v>25</v>
      </c>
      <c r="AK6" s="4" t="s">
        <v>36</v>
      </c>
      <c r="AL6" s="15" t="s">
        <v>125</v>
      </c>
      <c r="AM6" s="15" t="s">
        <v>28</v>
      </c>
    </row>
    <row r="7" spans="1:41" x14ac:dyDescent="0.2">
      <c r="P7" s="14" t="s">
        <v>116</v>
      </c>
      <c r="R7" s="14" t="s">
        <v>117</v>
      </c>
      <c r="T7" s="14" t="s">
        <v>118</v>
      </c>
      <c r="V7" s="14" t="s">
        <v>119</v>
      </c>
      <c r="AA7" s="14" t="s">
        <v>120</v>
      </c>
      <c r="AB7" s="14" t="s">
        <v>121</v>
      </c>
      <c r="AD7" s="26" t="s">
        <v>129</v>
      </c>
      <c r="AE7" s="4" t="s">
        <v>130</v>
      </c>
      <c r="AF7" s="4" t="s">
        <v>131</v>
      </c>
      <c r="AI7" s="4" t="s">
        <v>24</v>
      </c>
      <c r="AJ7" s="4" t="s">
        <v>25</v>
      </c>
      <c r="AK7" s="4" t="s">
        <v>36</v>
      </c>
      <c r="AL7" s="15" t="s">
        <v>125</v>
      </c>
      <c r="AM7" s="15" t="s">
        <v>28</v>
      </c>
    </row>
    <row r="8" spans="1:41" x14ac:dyDescent="0.2">
      <c r="P8" s="14" t="s">
        <v>116</v>
      </c>
      <c r="R8" s="14" t="s">
        <v>117</v>
      </c>
      <c r="T8" s="14" t="s">
        <v>118</v>
      </c>
      <c r="V8" s="14" t="s">
        <v>119</v>
      </c>
      <c r="AA8" s="14" t="s">
        <v>120</v>
      </c>
      <c r="AB8" s="14" t="s">
        <v>121</v>
      </c>
      <c r="AD8" s="26" t="s">
        <v>132</v>
      </c>
      <c r="AE8" s="4" t="s">
        <v>133</v>
      </c>
      <c r="AF8" s="4" t="s">
        <v>134</v>
      </c>
      <c r="AI8" s="4" t="s">
        <v>24</v>
      </c>
      <c r="AJ8" s="4" t="s">
        <v>25</v>
      </c>
      <c r="AK8" s="4" t="s">
        <v>36</v>
      </c>
      <c r="AL8" s="15" t="s">
        <v>125</v>
      </c>
      <c r="AM8" s="15" t="s">
        <v>28</v>
      </c>
    </row>
    <row r="9" spans="1:41" x14ac:dyDescent="0.2">
      <c r="P9" s="14" t="s">
        <v>116</v>
      </c>
      <c r="R9" s="14" t="s">
        <v>117</v>
      </c>
      <c r="T9" s="14" t="s">
        <v>118</v>
      </c>
      <c r="V9" s="14" t="s">
        <v>119</v>
      </c>
      <c r="AA9" s="14" t="s">
        <v>120</v>
      </c>
      <c r="AB9" s="14" t="s">
        <v>121</v>
      </c>
      <c r="AD9" s="26" t="s">
        <v>135</v>
      </c>
      <c r="AE9" s="4" t="s">
        <v>136</v>
      </c>
      <c r="AF9" s="4" t="s">
        <v>137</v>
      </c>
      <c r="AI9" s="4" t="s">
        <v>24</v>
      </c>
      <c r="AJ9" s="4" t="s">
        <v>25</v>
      </c>
      <c r="AK9" s="4" t="s">
        <v>36</v>
      </c>
      <c r="AL9" s="15" t="s">
        <v>125</v>
      </c>
      <c r="AM9" s="15" t="s">
        <v>28</v>
      </c>
    </row>
    <row r="10" spans="1:41" x14ac:dyDescent="0.2">
      <c r="P10" s="14" t="s">
        <v>116</v>
      </c>
      <c r="R10" s="14" t="s">
        <v>117</v>
      </c>
      <c r="T10" s="14" t="s">
        <v>118</v>
      </c>
      <c r="V10" s="14" t="s">
        <v>119</v>
      </c>
      <c r="AA10" s="14" t="s">
        <v>120</v>
      </c>
      <c r="AB10" s="14" t="s">
        <v>121</v>
      </c>
      <c r="AD10" s="26" t="s">
        <v>138</v>
      </c>
      <c r="AE10" s="4" t="s">
        <v>139</v>
      </c>
      <c r="AF10" s="4" t="s">
        <v>140</v>
      </c>
      <c r="AI10" s="4" t="s">
        <v>24</v>
      </c>
      <c r="AJ10" s="4" t="s">
        <v>25</v>
      </c>
      <c r="AK10" s="4" t="s">
        <v>36</v>
      </c>
      <c r="AL10" s="15" t="s">
        <v>125</v>
      </c>
      <c r="AM10"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6:AD1048576 A5:AC5">
    <cfRule type="expression" dxfId="11" priority="1">
      <formula>ROW(A1)&gt;5</formula>
    </cfRule>
  </conditionalFormatting>
  <conditionalFormatting sqref="P1:P1048574 Q3:AC1048574">
    <cfRule type="expression" dxfId="10" priority="3">
      <formula>AND(NOT(ISBLANK(P1)),COUNTA(Q1:$AD1)=0)</formula>
    </cfRule>
  </conditionalFormatting>
  <conditionalFormatting sqref="P4:AC1048576">
    <cfRule type="containsText" dxfId="9" priority="2" operator="containsText" text=" ">
      <formula>NOT(ISERROR(SEARCH(" ",P4)))</formula>
    </cfRule>
  </conditionalFormatting>
  <conditionalFormatting sqref="P1048575:AC1048576">
    <cfRule type="expression" dxfId="8" priority="22">
      <formula>AND(NOT(ISBLANK(P1048575)),COUNTA(Q1048575:$AD1048576)=0)</formula>
    </cfRule>
  </conditionalFormatting>
  <conditionalFormatting sqref="AD1:AD4 AD6:AD1048576">
    <cfRule type="expression" dxfId="7" priority="17">
      <formula>NOT(OR(OR(AD1="",AD1="Species"),_xlfn.CONCAT(AB1," ")=LEFT(AD1,LEN(AB1)+1)))</formula>
    </cfRule>
  </conditionalFormatting>
  <conditionalFormatting sqref="AM4:AM1048576">
    <cfRule type="expression" dxfId="6"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pageSetup paperSize="9" orientation="portrait" r:id="rId3"/>
  <legacyDrawing r:id="rId4"/>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2023-07-06T05:07:30Z</dcterms:modified>
</cp:coreProperties>
</file>