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jensh\Desktop\"/>
    </mc:Choice>
  </mc:AlternateContent>
  <xr:revisionPtr revIDLastSave="0" documentId="13_ncr:1_{EE51400E-3B4B-4533-82F7-F8049263A66F}" xr6:coauthVersionLast="47" xr6:coauthVersionMax="47" xr10:uidLastSave="{00000000-0000-0000-0000-000000000000}"/>
  <bookViews>
    <workbookView xWindow="5055" yWindow="1305" windowWidth="48750" windowHeight="20655"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Template'!$AL$1:$AL$6</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c r="E1" i="1" l="1"/>
  <c r="E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<sst xmlns="http://schemas.openxmlformats.org/spreadsheetml/2006/main" count="303" uniqueCount="169">
  <si>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</si>
  <si>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</si>
  <si>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</si>
  <si>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</si>
  <si>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</si>
  <si>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</si>
  <si>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</si>
  <si>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</si>
  <si>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</si>
  <si>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</si>
  <si>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</si>
  <si>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</si>
  <si>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</si>
  <si>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</si>
  <si>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</si>
  <si>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</si>
  <si>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</si>
  <si>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</si>
  <si>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</si>
  <si>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</si>
  <si>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</si>
  <si>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</si>
  <si>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</si>
  <si>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</si>
  <si>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</si>
  <si>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</si>
  <si>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</si>
  <si>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</si>
  <si>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</si>
  <si>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</si>
  <si>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</si>
  <si>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</si>
  <si>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</si>
  <si>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</si>
  <si>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</si>
  <si>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</si>
  <si>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</si>
  <si>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</si>
  <si>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</si>
  <si>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</si>
  <si>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</si>
  <si>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</si>
  <si>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</si>
  <si>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</si>
  <si>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</si>
  <si>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</si>
  <si>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</si>
  <si>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</si>
  <si>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</si>
  <si>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</si>
  <si>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</si>
  <si>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</si>
  <si>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</si>
  <si>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</si>
  <si>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</si>
  <si>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</si>
  <si>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</si>
  <si>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</si>
  <si>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</si>
  <si>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</si>
  <si>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</si>
  <si>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</si>
  <si>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</si>
  <si>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</si>
  <si>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</si>
  <si>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</si>
  <si>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</si>
  <si>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</si>
  <si>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</si>
  <si>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</si>
  <si>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</si>
  <si>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</si>
  <si>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</si>
  <si>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</si>
  <si>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</si>
  <si>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</si>
  <si>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</si>
  <si>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</si>
  <si>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</si>
  <si>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</si>
  <si>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</si>
  <si>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</si>
  <si>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</si>
  <si>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</si>
  <si>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</si>
  <si>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</si>
  <si>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</si>
  <si>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</si>
  <si>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</si>
  <si>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</si>
  <si>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</si>
  <si>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</si>
  <si>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</si>
  <si>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</si>
  <si>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</si>
  <si>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</si>
  <si>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</si>
  <si>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</si>
  <si>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</si>
  <si>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</si>
  <si>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</si>
  <si>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</si>
  <si>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</si>
  <si>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</si>
  <si>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</si>
  <si>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</si>
  <si>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</si>
  <si>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</si>
  <si>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</si>
  <si>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</si>
  <si>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</si>
  <si>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</si>
  <si>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</si>
  <si>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</si>
  <si>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</si>
  <si>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</si>
  <si>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Orthornavirae</t>
  </si>
  <si>
    <t>Pisuviricota</t>
  </si>
  <si>
    <t>Stelpaviricetes</t>
  </si>
  <si>
    <t>Stellavirales</t>
  </si>
  <si>
    <t>Astroviridae</t>
  </si>
  <si>
    <t>Mamastrovirus</t>
  </si>
  <si>
    <t>Mamastrovirus suisencephalomyelitidis</t>
  </si>
  <si>
    <t>Mamastrovirus bubali</t>
  </si>
  <si>
    <t>KT946726</t>
  </si>
  <si>
    <t>ON885949</t>
  </si>
  <si>
    <t>US-MO123</t>
  </si>
  <si>
    <t>KT946733</t>
  </si>
  <si>
    <t>MAstV34</t>
  </si>
  <si>
    <t>MAstV35</t>
  </si>
  <si>
    <t>HK-1893F</t>
  </si>
  <si>
    <t>HK-22103F</t>
  </si>
  <si>
    <t>MAstV36</t>
  </si>
  <si>
    <t>ON624260</t>
  </si>
  <si>
    <t>BoAstV10/2021/CHN</t>
  </si>
  <si>
    <t>BoAstV69/2021/CHN</t>
  </si>
  <si>
    <t>MAstV37</t>
  </si>
  <si>
    <t>MAstV38</t>
  </si>
  <si>
    <t>MAstV39</t>
  </si>
  <si>
    <t>Mamastrovirus suis</t>
  </si>
  <si>
    <t>KF787112</t>
  </si>
  <si>
    <t>PAstV-GX1</t>
  </si>
  <si>
    <t>CH13</t>
  </si>
  <si>
    <t>Mamastrovirus suisorientalis</t>
  </si>
  <si>
    <t>35/USA</t>
  </si>
  <si>
    <t>Mamastrovirus rattorientalis</t>
  </si>
  <si>
    <t>ON624262</t>
  </si>
  <si>
    <t>BoAstV12/2021/CHN</t>
  </si>
  <si>
    <t>Mamastrovirus suisvulgaris</t>
  </si>
  <si>
    <t>Mamastrovirus bovisorientalis</t>
  </si>
  <si>
    <t>Mamastrovirus bovisencephalitidis</t>
  </si>
  <si>
    <t>mamastrovirus 3; porcine astrovirus 1</t>
  </si>
  <si>
    <t>mamastrovirus 22; porcine astrovirus 3 isolate US-MO123</t>
  </si>
  <si>
    <t>mamastrovirus 26; porcine astrovirus 4 strain 35/USA</t>
  </si>
  <si>
    <t>mamastrovirus 34; rodent astrovirus isolate HK-1893F</t>
  </si>
  <si>
    <t>mamastrovirus 35; rodent astrovirus isolate HK-22103F</t>
  </si>
  <si>
    <t>mamastrovirus 36; bovine astrovirus strain BoAstV10/2021/CHN</t>
  </si>
  <si>
    <t>mamastrovirus 37; bovine astrovirus strain BoAstV69/2021/CHN</t>
  </si>
  <si>
    <t>mamastrovirus 38, bovine astrovirus strain BoAstV12/2021/CHN</t>
  </si>
  <si>
    <t>mamastrovirus 39, bovine astrovirus CH13</t>
  </si>
  <si>
    <t>JX556691</t>
  </si>
  <si>
    <t xml:space="preserve"> JF713713</t>
  </si>
  <si>
    <t xml:space="preserve">KM035759 </t>
  </si>
  <si>
    <t>Riboviria</t>
  </si>
  <si>
    <t>Mamastrovirus rodentiamericaense</t>
  </si>
  <si>
    <t>Mamastrovirus bovisamericaense</t>
  </si>
  <si>
    <t>MAstV3; PoAstV1</t>
  </si>
  <si>
    <t>MAstV22; PoAstV3</t>
  </si>
  <si>
    <t>MAstV26; PoAstV4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</si>
</sst>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rgb="FFFF0000"/>
      <name val="Calibri"/>
      <family val="2"/>
      <scheme val="minor"/>
    </font>
    <font>
      <b/>
      <sz val="12"/>
      <color rgb="FFFF0000"/>
      <name val="Calibri"/>
      <family val="2"/>
      <scheme val="minor"/>
    </font>
    <font>
      <i/>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3" xfId="0" applyFont="1" applyFill="1" applyBorder="1"/>
    <xf numFmtId="0" fontId="0" fillId="7" borderId="1" xfId="0" applyFill="1" applyBorder="1" applyAlignment="1">
      <alignment wrapText="1"/>
    </xf>
    <xf numFmtId="0" fontId="0" fillId="6" borderId="1" xfId="0" applyFill="1" applyBorder="1" applyAlignment="1">
      <alignment wrapText="1"/>
    </xf>
    <xf numFmtId="0" fontId="31" fillId="7" borderId="1" xfId="0" applyFont="1" applyFill="1" applyBorder="1"/>
    <xf numFmtId="0" fontId="32" fillId="7" borderId="1" xfId="0" applyFont="1" applyFill="1" applyBorder="1"/>
    <xf numFmtId="0" fontId="33" fillId="7" borderId="3"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5">
    <dxf>
      <font>
        <color rgb="FF9C0006"/>
      </font>
      <fill>
        <patternFill>
          <bgColor rgb="FFFFC7CE"/>
        </patternFill>
      </fill>
    </dxf>
    <dxf>
      <font>
        <b val="0"/>
        <i/>
      </font>
    </dxf>
    <dxf>
      <font>
        <color rgb="FF9C0006"/>
      </font>
      <fill>
        <patternFill>
          <bgColor rgb="FFFFC7CE"/>
        </patternFill>
      </fill>
    </dxf>
    <dxf>
      <font>
        <b/>
        <i val="0"/>
        <color rgb="FF7030A0"/>
      </font>
    </dxf>
    <dxf>
      <font>
        <color rgb="FF9C0006"/>
      </font>
      <fill>
        <patternFill>
          <bgColor rgb="FFFFC7CE"/>
        </patternFill>
      </fill>
    </dxf>
    <dxf>
      <font>
        <b val="0"/>
        <i/>
      </font>
    </dxf>
    <dxf>
      <font>
        <b/>
        <i val="0"/>
        <color rgb="FF7030A0"/>
      </font>
    </dxf>
    <dxf>
      <font>
        <b/>
        <i val="0"/>
        <color rgb="FF7030A0"/>
      </font>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15" zoomScaleNormal="115" workbookViewId="0">
      <selection activeCell="B2" sqref="B2"/>
    </sheetView>
  </sheetViews>
  <sheetFormatPr defaultColWidth="11"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14"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4"/>
  <sheetViews>
    <sheetView tabSelected="1" topLeftCell="R1" zoomScale="85" zoomScaleNormal="85" workbookViewId="0">
      <pane ySplit="4" topLeftCell="A5" activePane="bottomLeft" state="frozen"/>
      <selection pane="bottomLeft" activeCell="AH20" sqref="AH20"/>
    </sheetView>
  </sheetViews>
  <sheetFormatPr defaultColWidth="11" defaultRowHeight="15.75"/>
  <cols>
    <col min="1" max="1" width="15" style="2" bestFit="1" customWidth="1"/>
    <col min="2" max="2" width="9" style="2" bestFit="1" customWidth="1"/>
    <col min="3" max="3" width="13.5" style="2" customWidth="1"/>
    <col min="4" max="4" width="11.125" style="2" bestFit="1" customWidth="1"/>
    <col min="5" max="6" width="10.75" style="2"/>
    <col min="7" max="7" width="13.75" style="2" customWidth="1"/>
    <col min="8" max="12" width="10.75" style="2"/>
    <col min="13" max="13" width="14.375" style="2" customWidth="1"/>
    <col min="14" max="14" width="10.75" style="2"/>
    <col min="15" max="15" width="33.875" style="2" bestFit="1" customWidth="1"/>
    <col min="16" max="16" width="17" style="14" customWidth="1"/>
    <col min="17" max="17" width="10.75" style="14"/>
    <col min="18" max="18" width="13.375" style="14" customWidth="1"/>
    <col min="19" max="21" width="10.75" style="14"/>
    <col min="22" max="22" width="14" style="14" customWidth="1"/>
    <col min="23" max="27" width="10.75" style="14"/>
    <col min="28" max="28" width="14.25" style="14" bestFit="1" customWidth="1"/>
    <col min="29" max="29" width="10.75" style="14"/>
    <col min="30" max="30" width="35.75" style="26" bestFit="1" customWidth="1"/>
    <col min="31" max="31" width="31.25" style="4" customWidth="1"/>
    <col min="32" max="32" width="53.875" style="4" customWidth="1"/>
    <col min="33" max="33" width="16.25" style="4" customWidth="1"/>
    <col min="34" max="34" width="33.75" style="4" bestFit="1" customWidth="1"/>
    <col min="35" max="35" width="17.125" style="4" bestFit="1" customWidth="1"/>
    <col min="36" max="36" width="20.25" style="4" bestFit="1" customWidth="1"/>
    <col min="37" max="37" width="12.5" style="4" bestFit="1" customWidth="1"/>
    <col min="38" max="39" width="10.75" style="15"/>
    <col min="40" max="40" width="76.25" style="1" customWidth="1"/>
  </cols>
  <sheetData>
    <row r="1" spans="1:41" s="17" customFormat="1" ht="23.25">
      <c r="A1" s="18" t="s">
        <v>81</v>
      </c>
      <c r="B1" s="51" t="s">
        <v>112</v>
      </c>
      <c r="C1" s="51"/>
      <c r="D1" s="51"/>
      <c r="E1" s="52" t="str">
        <f ca="1">IF(LEN(cellFilenameFormatErrors)=0,LEFT(cellBaseFilename,9),"Code is automatically derived from the filename: 'YEAR.###X.[STATUS.][v#.]DESCRIPTION.xlsx', X=SC code")</f>
        <v>2025.002S</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9" t="s">
        <v>28</v>
      </c>
      <c r="AE1" s="25" t="str">
        <f t="array" aca="1" ref="AE1" ca="1">MID(CELL("filename",'Proposal Template'!$B$1),SEARCH("[",CELL("filename",'Proposal Template'!$B$1))+1, SEARCH("]",CELL("filename",'Proposal Template'!$B$1))-SEARCH("[",CELL("filename",'Proposal Template'!$B$1))-1)</f>
        <v>2025.002S.N.v3.Mamastrovirus_8nsp_1spren.xlsx</v>
      </c>
      <c r="AF1" s="23"/>
      <c r="AG1" s="16"/>
      <c r="AH1" s="16"/>
      <c r="AI1" s="16"/>
      <c r="AJ1" s="16"/>
      <c r="AK1" s="16"/>
      <c r="AL1" s="16"/>
      <c r="AM1" s="16"/>
      <c r="AN1" s="16"/>
      <c r="AO1"/>
    </row>
    <row r="2" spans="1:41" ht="18.75">
      <c r="A2" s="18" t="s">
        <v>115</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30" t="s">
        <v>28</v>
      </c>
      <c r="AE2" s="24" t="str">
        <f ca="1">MID(AE1,9,1)</f>
        <v>S</v>
      </c>
      <c r="AF2" s="24" t="str">
        <f ca="1">VLOOKUP(AE2,studySectionCodeLUT,2,FALSE)</f>
        <v>Animal +ssRNA (S) proposals</v>
      </c>
      <c r="AG2" s="3"/>
      <c r="AH2" s="3"/>
      <c r="AI2" s="3"/>
      <c r="AJ2" s="3"/>
      <c r="AK2" s="3"/>
      <c r="AL2" s="3"/>
      <c r="AM2" s="3"/>
      <c r="AN2" s="3"/>
    </row>
    <row r="3" spans="1:41" ht="36" customHeight="1">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2" t="s">
        <v>163</v>
      </c>
      <c r="C5" s="2" t="s">
        <v>116</v>
      </c>
      <c r="E5" s="2" t="s">
        <v>117</v>
      </c>
      <c r="G5" s="2" t="s">
        <v>118</v>
      </c>
      <c r="I5" s="2" t="s">
        <v>119</v>
      </c>
      <c r="K5" s="2" t="s">
        <v>120</v>
      </c>
      <c r="M5" s="2" t="s">
        <v>121</v>
      </c>
      <c r="O5" s="2" t="s">
        <v>139</v>
      </c>
      <c r="P5" s="14" t="s">
        <v>163</v>
      </c>
      <c r="R5" s="34" t="s">
        <v>116</v>
      </c>
      <c r="S5" s="34"/>
      <c r="T5" s="34" t="s">
        <v>117</v>
      </c>
      <c r="U5" s="34"/>
      <c r="V5" s="34" t="s">
        <v>118</v>
      </c>
      <c r="W5" s="34"/>
      <c r="X5" s="34" t="s">
        <v>119</v>
      </c>
      <c r="Y5" s="34"/>
      <c r="Z5" s="34" t="s">
        <v>120</v>
      </c>
      <c r="AA5" s="34"/>
      <c r="AB5" s="39" t="s">
        <v>121</v>
      </c>
      <c r="AD5" s="37" t="s">
        <v>143</v>
      </c>
      <c r="AE5" s="4" t="s">
        <v>140</v>
      </c>
      <c r="AF5" s="4" t="s">
        <v>151</v>
      </c>
      <c r="AG5" s="4" t="s">
        <v>166</v>
      </c>
      <c r="AH5" s="4" t="s">
        <v>141</v>
      </c>
      <c r="AI5" s="4" t="s">
        <v>24</v>
      </c>
      <c r="AJ5" s="4" t="s">
        <v>101</v>
      </c>
      <c r="AK5" s="4" t="s">
        <v>63</v>
      </c>
      <c r="AL5" s="15" t="s">
        <v>37</v>
      </c>
      <c r="AM5" s="15" t="s">
        <v>28</v>
      </c>
    </row>
    <row r="6" spans="1:41">
      <c r="P6" s="14" t="s">
        <v>163</v>
      </c>
      <c r="R6" s="34" t="s">
        <v>116</v>
      </c>
      <c r="S6" s="34"/>
      <c r="T6" s="34" t="s">
        <v>117</v>
      </c>
      <c r="U6" s="34"/>
      <c r="V6" s="34" t="s">
        <v>118</v>
      </c>
      <c r="W6" s="34"/>
      <c r="X6" s="34" t="s">
        <v>119</v>
      </c>
      <c r="Y6" s="34"/>
      <c r="Z6" s="34" t="s">
        <v>120</v>
      </c>
      <c r="AA6" s="34"/>
      <c r="AB6" s="34" t="s">
        <v>121</v>
      </c>
      <c r="AD6" s="37" t="s">
        <v>122</v>
      </c>
      <c r="AE6" s="4" t="s">
        <v>160</v>
      </c>
      <c r="AF6" s="4" t="s">
        <v>152</v>
      </c>
      <c r="AG6" s="4" t="s">
        <v>167</v>
      </c>
      <c r="AH6" s="4" t="s">
        <v>126</v>
      </c>
      <c r="AI6" s="4" t="s">
        <v>24</v>
      </c>
      <c r="AJ6" s="4" t="s">
        <v>101</v>
      </c>
      <c r="AK6" s="4" t="s">
        <v>63</v>
      </c>
      <c r="AL6" s="15" t="s">
        <v>27</v>
      </c>
      <c r="AM6" s="15" t="s">
        <v>28</v>
      </c>
    </row>
    <row r="7" spans="1:41">
      <c r="P7" s="14" t="s">
        <v>163</v>
      </c>
      <c r="R7" s="34" t="s">
        <v>116</v>
      </c>
      <c r="S7" s="34"/>
      <c r="T7" s="34" t="s">
        <v>117</v>
      </c>
      <c r="U7" s="34"/>
      <c r="V7" s="34" t="s">
        <v>118</v>
      </c>
      <c r="W7" s="34"/>
      <c r="X7" s="34" t="s">
        <v>119</v>
      </c>
      <c r="Y7" s="34"/>
      <c r="Z7" s="34" t="s">
        <v>120</v>
      </c>
      <c r="AA7" s="34"/>
      <c r="AB7" s="34" t="s">
        <v>121</v>
      </c>
      <c r="AD7" s="38" t="s">
        <v>148</v>
      </c>
      <c r="AE7" s="4" t="s">
        <v>161</v>
      </c>
      <c r="AF7" s="4" t="s">
        <v>153</v>
      </c>
      <c r="AG7" s="4" t="s">
        <v>168</v>
      </c>
      <c r="AH7" s="4" t="s">
        <v>144</v>
      </c>
      <c r="AI7" s="4" t="s">
        <v>24</v>
      </c>
      <c r="AJ7" s="4" t="s">
        <v>101</v>
      </c>
      <c r="AK7" s="4" t="s">
        <v>63</v>
      </c>
      <c r="AL7" s="15" t="s">
        <v>27</v>
      </c>
      <c r="AM7" s="15" t="s">
        <v>28</v>
      </c>
    </row>
    <row r="8" spans="1:41">
      <c r="P8" s="14" t="s">
        <v>163</v>
      </c>
      <c r="R8" s="34" t="s">
        <v>116</v>
      </c>
      <c r="S8" s="34"/>
      <c r="T8" s="34" t="s">
        <v>117</v>
      </c>
      <c r="U8" s="34"/>
      <c r="V8" s="34" t="s">
        <v>118</v>
      </c>
      <c r="W8" s="34"/>
      <c r="X8" s="34" t="s">
        <v>119</v>
      </c>
      <c r="Y8" s="34"/>
      <c r="Z8" s="34" t="s">
        <v>120</v>
      </c>
      <c r="AA8" s="34"/>
      <c r="AB8" s="34" t="s">
        <v>121</v>
      </c>
      <c r="AD8" s="38" t="s">
        <v>164</v>
      </c>
      <c r="AE8" s="36" t="s">
        <v>127</v>
      </c>
      <c r="AF8" s="4" t="s">
        <v>154</v>
      </c>
      <c r="AG8" s="4" t="s">
        <v>128</v>
      </c>
      <c r="AH8" s="4" t="s">
        <v>130</v>
      </c>
      <c r="AI8" s="4" t="s">
        <v>24</v>
      </c>
      <c r="AJ8" s="4" t="s">
        <v>101</v>
      </c>
      <c r="AK8" s="4" t="s">
        <v>63</v>
      </c>
      <c r="AL8" s="15" t="s">
        <v>27</v>
      </c>
      <c r="AM8" s="15" t="s">
        <v>28</v>
      </c>
    </row>
    <row r="9" spans="1:41">
      <c r="P9" s="14" t="s">
        <v>163</v>
      </c>
      <c r="R9" s="34" t="s">
        <v>116</v>
      </c>
      <c r="S9" s="34"/>
      <c r="T9" s="34" t="s">
        <v>117</v>
      </c>
      <c r="U9" s="34"/>
      <c r="V9" s="34" t="s">
        <v>118</v>
      </c>
      <c r="W9" s="34"/>
      <c r="X9" s="34" t="s">
        <v>119</v>
      </c>
      <c r="Y9" s="34"/>
      <c r="Z9" s="34" t="s">
        <v>120</v>
      </c>
      <c r="AA9" s="34"/>
      <c r="AB9" s="34" t="s">
        <v>121</v>
      </c>
      <c r="AD9" s="38" t="s">
        <v>145</v>
      </c>
      <c r="AE9" s="4" t="s">
        <v>124</v>
      </c>
      <c r="AF9" s="4" t="s">
        <v>155</v>
      </c>
      <c r="AG9" s="4" t="s">
        <v>129</v>
      </c>
      <c r="AH9" s="4" t="s">
        <v>131</v>
      </c>
      <c r="AI9" s="4" t="s">
        <v>24</v>
      </c>
      <c r="AJ9" s="4" t="s">
        <v>101</v>
      </c>
      <c r="AK9" s="4" t="s">
        <v>63</v>
      </c>
      <c r="AL9" s="15" t="s">
        <v>27</v>
      </c>
      <c r="AM9" s="15" t="s">
        <v>28</v>
      </c>
    </row>
    <row r="10" spans="1:41">
      <c r="P10" s="14" t="s">
        <v>163</v>
      </c>
      <c r="R10" s="34" t="s">
        <v>116</v>
      </c>
      <c r="S10" s="34"/>
      <c r="T10" s="34" t="s">
        <v>117</v>
      </c>
      <c r="U10" s="34"/>
      <c r="V10" s="34" t="s">
        <v>118</v>
      </c>
      <c r="W10" s="34"/>
      <c r="X10" s="34" t="s">
        <v>119</v>
      </c>
      <c r="Y10" s="34"/>
      <c r="Z10" s="34" t="s">
        <v>120</v>
      </c>
      <c r="AA10" s="34"/>
      <c r="AB10" s="34" t="s">
        <v>121</v>
      </c>
      <c r="AD10" s="38" t="s">
        <v>165</v>
      </c>
      <c r="AE10" s="4" t="s">
        <v>133</v>
      </c>
      <c r="AF10" s="4" t="s">
        <v>156</v>
      </c>
      <c r="AG10" s="4" t="s">
        <v>132</v>
      </c>
      <c r="AH10" s="4" t="s">
        <v>134</v>
      </c>
      <c r="AI10" s="4" t="s">
        <v>24</v>
      </c>
      <c r="AJ10" s="4" t="s">
        <v>101</v>
      </c>
      <c r="AK10" s="4" t="s">
        <v>63</v>
      </c>
      <c r="AL10" s="15" t="s">
        <v>27</v>
      </c>
      <c r="AM10" s="15" t="s">
        <v>28</v>
      </c>
    </row>
    <row r="11" spans="1:41">
      <c r="P11" s="14" t="s">
        <v>163</v>
      </c>
      <c r="R11" s="34" t="s">
        <v>116</v>
      </c>
      <c r="S11" s="34"/>
      <c r="T11" s="34" t="s">
        <v>117</v>
      </c>
      <c r="U11" s="34"/>
      <c r="V11" s="34" t="s">
        <v>118</v>
      </c>
      <c r="W11" s="34"/>
      <c r="X11" s="34" t="s">
        <v>119</v>
      </c>
      <c r="Y11" s="34"/>
      <c r="Z11" s="34" t="s">
        <v>120</v>
      </c>
      <c r="AA11" s="34"/>
      <c r="AB11" s="34" t="s">
        <v>121</v>
      </c>
      <c r="AD11" s="38" t="s">
        <v>123</v>
      </c>
      <c r="AE11" s="4" t="s">
        <v>125</v>
      </c>
      <c r="AF11" s="4" t="s">
        <v>157</v>
      </c>
      <c r="AG11" s="4" t="s">
        <v>136</v>
      </c>
      <c r="AH11" s="4" t="s">
        <v>135</v>
      </c>
      <c r="AI11" s="4" t="s">
        <v>29</v>
      </c>
      <c r="AJ11" s="4" t="s">
        <v>101</v>
      </c>
      <c r="AK11" s="4" t="s">
        <v>63</v>
      </c>
      <c r="AL11" s="15" t="s">
        <v>27</v>
      </c>
      <c r="AM11" s="15" t="s">
        <v>28</v>
      </c>
    </row>
    <row r="12" spans="1:41">
      <c r="P12" s="14" t="s">
        <v>163</v>
      </c>
      <c r="R12" s="34" t="s">
        <v>116</v>
      </c>
      <c r="S12" s="34"/>
      <c r="T12" s="34" t="s">
        <v>117</v>
      </c>
      <c r="U12" s="34"/>
      <c r="V12" s="34" t="s">
        <v>118</v>
      </c>
      <c r="W12" s="34"/>
      <c r="X12" s="34" t="s">
        <v>119</v>
      </c>
      <c r="Y12" s="34"/>
      <c r="Z12" s="34" t="s">
        <v>120</v>
      </c>
      <c r="AA12" s="34"/>
      <c r="AB12" s="34" t="s">
        <v>121</v>
      </c>
      <c r="AD12" s="38" t="s">
        <v>149</v>
      </c>
      <c r="AE12" s="4" t="s">
        <v>146</v>
      </c>
      <c r="AF12" s="4" t="s">
        <v>158</v>
      </c>
      <c r="AG12" s="4" t="s">
        <v>137</v>
      </c>
      <c r="AH12" s="4" t="s">
        <v>147</v>
      </c>
      <c r="AI12" s="4" t="s">
        <v>24</v>
      </c>
      <c r="AJ12" s="4" t="s">
        <v>101</v>
      </c>
      <c r="AK12" s="4" t="s">
        <v>63</v>
      </c>
      <c r="AL12" s="15" t="s">
        <v>27</v>
      </c>
      <c r="AM12" s="15" t="s">
        <v>28</v>
      </c>
    </row>
    <row r="13" spans="1:41">
      <c r="P13" s="14" t="s">
        <v>163</v>
      </c>
      <c r="R13" s="34" t="s">
        <v>116</v>
      </c>
      <c r="S13" s="34"/>
      <c r="T13" s="34" t="s">
        <v>117</v>
      </c>
      <c r="U13" s="34"/>
      <c r="V13" s="34" t="s">
        <v>118</v>
      </c>
      <c r="W13" s="34"/>
      <c r="X13" s="34" t="s">
        <v>119</v>
      </c>
      <c r="Y13" s="34"/>
      <c r="Z13" s="34" t="s">
        <v>120</v>
      </c>
      <c r="AA13" s="34"/>
      <c r="AB13" s="34" t="s">
        <v>121</v>
      </c>
      <c r="AD13" s="38" t="s">
        <v>150</v>
      </c>
      <c r="AE13" s="4" t="s">
        <v>162</v>
      </c>
      <c r="AF13" s="4" t="s">
        <v>159</v>
      </c>
      <c r="AG13" s="4" t="s">
        <v>138</v>
      </c>
      <c r="AH13" s="4" t="s">
        <v>142</v>
      </c>
      <c r="AI13" s="4" t="s">
        <v>24</v>
      </c>
      <c r="AJ13" s="4" t="s">
        <v>101</v>
      </c>
      <c r="AK13" s="4" t="s">
        <v>63</v>
      </c>
      <c r="AL13" s="15" t="s">
        <v>27</v>
      </c>
      <c r="AM13" s="15" t="s">
        <v>28</v>
      </c>
    </row>
    <row r="14" spans="1:41">
      <c r="AB14" s="35"/>
      <c r="AD14" s="38"/>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Q13 R6:AD13">
    <cfRule type="expression" dxfId="13" priority="13">
      <formula>ROW(A1)&gt;5</formula>
    </cfRule>
  </conditionalFormatting>
  <conditionalFormatting sqref="A14:AD1048576">
    <cfRule type="expression" dxfId="12" priority="1">
      <formula>ROW(A14)&gt;5</formula>
    </cfRule>
  </conditionalFormatting>
  <conditionalFormatting sqref="P1:P1048574 Q3:AC4 R6:AC13">
    <cfRule type="expression" dxfId="11" priority="39">
      <formula>AND(NOT(ISBLANK(P1)),COUNTA(Q1:$AD1)=0)</formula>
    </cfRule>
  </conditionalFormatting>
  <conditionalFormatting sqref="P4:AC4 P5:Q13 R6:AC13 P14:AC1048576">
    <cfRule type="containsText" dxfId="10" priority="14" operator="containsText" text=" ">
      <formula>NOT(ISERROR(SEARCH(" ",P4)))</formula>
    </cfRule>
  </conditionalFormatting>
  <conditionalFormatting sqref="P1048575:AC1048576">
    <cfRule type="expression" dxfId="9" priority="58">
      <formula>AND(NOT(ISBLANK(P1048575)),COUNTA(Q1048575:$AD1048576)=0)</formula>
    </cfRule>
  </conditionalFormatting>
  <conditionalFormatting sqref="Q5:Q12">
    <cfRule type="expression" dxfId="8" priority="70">
      <formula>AND(NOT(ISBLANK(Q5)),COUNTA(R6:$AD6)=0)</formula>
    </cfRule>
  </conditionalFormatting>
  <conditionalFormatting sqref="Q13">
    <cfRule type="expression" dxfId="7" priority="71">
      <formula>AND(NOT(ISBLANK(Q13)),COUNTA(#REF!)=0)</formula>
    </cfRule>
  </conditionalFormatting>
  <conditionalFormatting sqref="Q14:AC1048574">
    <cfRule type="expression" dxfId="6" priority="15">
      <formula>AND(NOT(ISBLANK(Q14)),COUNTA(R14:$AD14)=0)</formula>
    </cfRule>
  </conditionalFormatting>
  <conditionalFormatting sqref="R5:AB5">
    <cfRule type="expression" dxfId="5" priority="7">
      <formula>ROW(R5)&gt;5</formula>
    </cfRule>
    <cfRule type="containsText" dxfId="4" priority="8" operator="containsText" text=" ">
      <formula>NOT(ISERROR(SEARCH(" ",R5)))</formula>
    </cfRule>
    <cfRule type="expression" dxfId="3" priority="9">
      <formula>AND(NOT(ISBLANK(R5)),COUNTA(S5:$AD5)=0)</formula>
    </cfRule>
  </conditionalFormatting>
  <conditionalFormatting sqref="AD1:AD1048576">
    <cfRule type="expression" dxfId="2" priority="2">
      <formula>NOT(OR(OR(AD1="",AD1="Species"),_xlfn.CONCAT(AB1," ")=LEFT(AD1,LEN(AB1)+1)))</formula>
    </cfRule>
  </conditionalFormatting>
  <conditionalFormatting sqref="AD5">
    <cfRule type="expression" dxfId="1" priority="4">
      <formula>ROW(AD5)&gt;5</formula>
    </cfRule>
  </conditionalFormatting>
  <conditionalFormatting sqref="AM4:AM1048576">
    <cfRule type="expression" dxfId="0" priority="3">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R5:AB5 Q3:Q1048576 R6:AC1048576 R3:AC4 P1:P1048576" xr:uid="{00000000-0002-0000-0100-000000000000}"/>
    <dataValidation type="custom" allowBlank="1" showInputMessage="1" showErrorMessage="1" errorTitle="Binomial Naming" error="Species name must start with the name of it's genus." promptTitle="binomial" sqref="AD1:AD3 AD18:AD1048576 AD10:AD14"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AD17" xr:uid="{00000000-0002-0000-0100-000002000000}">
      <formula1>OR(LEFT(#REF!,LEN(#REF!))=#REF!,#REF!="Species")</formula1>
    </dataValidation>
    <dataValidation type="custom" allowBlank="1" showInputMessage="1" showErrorMessage="1" errorTitle="Binomial Naming" error="Species name must start with the name of it's genus." promptTitle="binomial" sqref="AD5:AD9" xr:uid="{00000000-0002-0000-0100-000003000000}">
      <formula1>OR(LEFT(AD1048576,LEN(AB1048576))=AB1048576,AD1048576="Species")</formula1>
    </dataValidation>
    <dataValidation type="custom" allowBlank="1" showInputMessage="1" showErrorMessage="1" errorTitle="Binomial Naming" error="Species name must start with the name of it's genus." promptTitle="binomial" sqref="AD15:AD16" xr:uid="{00000000-0002-0000-0100-000004000000}">
      <formula1>OR(LEFT(AD12,LEN(AB12))=AB12,AD12="Species")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6000000}">
          <x14:formula1>
            <xm:f>'Menu Items (Do not change)'!$E:$E</xm:f>
          </x14:formula1>
          <xm:sqref>AM1:AM2 AM4:AM1048576</xm:sqref>
        </x14:dataValidation>
        <x14:dataValidation type="list" errorStyle="warning" allowBlank="1" showInputMessage="1" showErrorMessage="1" xr:uid="{00000000-0002-0000-0100-000007000000}">
          <x14:formula1>
            <xm:f>'Menu Items (Do not change)'!$D:$D</xm:f>
          </x14:formula1>
          <xm:sqref>AL1:AL2 AL4 AL6:AL1048576</xm:sqref>
        </x14:dataValidation>
        <x14:dataValidation type="list" allowBlank="1" showInputMessage="1" showErrorMessage="1" xr:uid="{00000000-0002-0000-0100-000008000000}">
          <x14:formula1>
            <xm:f>'Menu Items (Do not change)'!$A:$A</xm:f>
          </x14:formula1>
          <xm:sqref>AI1:AI4 AI6:AI1048576</xm:sqref>
        </x14:dataValidation>
        <x14:dataValidation type="list" allowBlank="1" showInputMessage="1" showErrorMessage="1" xr:uid="{00000000-0002-0000-0100-000009000000}">
          <x14:formula1>
            <xm:f>'Menu Items (Do not change)'!$B:$B</xm:f>
          </x14:formula1>
          <xm:sqref>AJ1:AJ1048576</xm:sqref>
        </x14:dataValidation>
        <x14:dataValidation type="list" allowBlank="1" showInputMessage="1" showErrorMessage="1" xr:uid="{00000000-0002-0000-0100-00000A000000}">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election activeCell="A53" sqref="A53"/>
    </sheetView>
  </sheetViews>
  <sheetFormatPr defaultColWidth="11" defaultRowHeight="15.75"/>
  <cols>
    <col min="1" max="1" width="16" bestFit="1" customWidth="1"/>
    <col min="2" max="2" width="18.75" bestFit="1" customWidth="1"/>
    <col min="3" max="3" width="22.75" bestFit="1" customWidth="1"/>
    <col min="4" max="5" width="13.125" bestFit="1" customWidth="1"/>
    <col min="6" max="6" width="2.62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Jens H. Kuhn</cp:lastModifiedBy>
  <dcterms:created xsi:type="dcterms:W3CDTF">2023-02-08T19:24:03Z</dcterms:created>
  <dcterms:modified xsi:type="dcterms:W3CDTF">2025-09-19T20:53:52Z</dcterms:modified>
</cp:coreProperties>
</file>