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Data Drive\Data\Project\ICTV\Proposals Secretary\TPs 2024\M_received\"/>
    </mc:Choice>
  </mc:AlternateContent>
  <xr:revisionPtr revIDLastSave="0" documentId="13_ncr:1_{ABF2F6F6-C09B-475C-94E7-4BED963ABA78}" xr6:coauthVersionLast="47" xr6:coauthVersionMax="47" xr10:uidLastSave="{00000000-0000-0000-0000-000000000000}"/>
  <bookViews>
    <workbookView xWindow="1100" yWindow="1100" windowWidth="16510" windowHeight="896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<sst xmlns="http://schemas.openxmlformats.org/spreadsheetml/2006/main" count="324" uniqueCount="175">
  <si>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</si>
  <si>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</si>
  <si>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</si>
  <si>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</si>
  <si>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</si>
  <si>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</si>
  <si>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</si>
  <si>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</si>
  <si>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</si>
  <si>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</si>
  <si>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</si>
  <si>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</si>
  <si>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</si>
  <si>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</si>
  <si>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</si>
  <si>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</si>
  <si>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</si>
  <si>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</si>
  <si>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</si>
  <si>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</si>
  <si>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</si>
  <si>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</si>
  <si>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</si>
  <si>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</si>
  <si>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</si>
  <si>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</si>
  <si>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</si>
  <si>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</si>
  <si>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</si>
  <si>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</si>
  <si>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</si>
  <si>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</si>
  <si>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</si>
  <si>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</si>
  <si>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</si>
  <si>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</si>
  <si>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</si>
  <si>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</si>
  <si>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</si>
  <si>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</si>
  <si>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</si>
  <si>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</si>
  <si>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</si>
  <si>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</si>
  <si>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</si>
  <si>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</si>
  <si>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</si>
  <si>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</si>
  <si>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</si>
  <si>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</si>
  <si>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</si>
  <si>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</si>
  <si>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</si>
  <si>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</si>
  <si>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</si>
  <si>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</si>
  <si>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</si>
  <si>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</si>
  <si>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</si>
  <si>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</si>
  <si>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</si>
  <si>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</si>
  <si>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</si>
  <si>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</si>
  <si>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</si>
  <si>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</si>
  <si>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</si>
  <si>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</si>
  <si>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</si>
  <si>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</si>
  <si>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</si>
  <si>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</si>
  <si>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</si>
  <si>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</si>
  <si>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</si>
  <si>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</si>
  <si>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</si>
  <si>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</si>
  <si>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</si>
  <si>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</si>
  <si>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</si>
  <si>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</si>
  <si>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</si>
  <si>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</si>
  <si>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</si>
  <si>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</si>
  <si>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</si>
  <si>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</si>
  <si>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</si>
  <si>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</si>
  <si>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</si>
  <si>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</si>
  <si>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</si>
  <si>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</si>
  <si>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</si>
  <si>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</si>
  <si>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</si>
  <si>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</si>
  <si>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</si>
  <si>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</si>
  <si>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</si>
  <si>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</si>
  <si>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</si>
  <si>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</si>
  <si>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</si>
  <si>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</si>
  <si>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</si>
  <si>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</si>
  <si>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</si>
  <si>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</si>
  <si>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</si>
  <si>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</si>
  <si>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</si>
  <si>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</si>
  <si>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</si>
  <si>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</si>
  <si>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</si>
  <si>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Orthornavirae</t>
  </si>
  <si>
    <t>Negarnaviricota</t>
  </si>
  <si>
    <t>Polyploviricotina</t>
  </si>
  <si>
    <t>Phasmaviridae</t>
  </si>
  <si>
    <t>Jonvirus</t>
  </si>
  <si>
    <t>Orthophasmavirus</t>
  </si>
  <si>
    <t>Orthophasmavirus obscurae</t>
  </si>
  <si>
    <t>Orthophasmavirus stecellulae</t>
  </si>
  <si>
    <t>MZ202269, MZ202270, MZ202271</t>
  </si>
  <si>
    <t>MZ202272, MZ202273, MZ202274</t>
  </si>
  <si>
    <t>OR605709, OR605710, OR605711</t>
  </si>
  <si>
    <t>Spilikins virus</t>
  </si>
  <si>
    <t>Mikado virus</t>
  </si>
  <si>
    <t>Drosophila North Esk phasmavirus</t>
  </si>
  <si>
    <t>Anopheles stephensi orthophasmavirus</t>
  </si>
  <si>
    <t>AsOV</t>
  </si>
  <si>
    <t>MIKV</t>
  </si>
  <si>
    <t>SPLKV</t>
  </si>
  <si>
    <t>NESKV</t>
  </si>
  <si>
    <r>
      <t xml:space="preserve">From the singular genitive of obscura, the </t>
    </r>
    <r>
      <rPr>
        <i/>
        <sz val="12"/>
        <color theme="1"/>
        <rFont val="Calibri"/>
        <family val="2"/>
        <scheme val="minor"/>
      </rPr>
      <t>Drosophila</t>
    </r>
    <r>
      <rPr>
        <sz val="12"/>
        <color theme="1"/>
        <rFont val="Calibri"/>
        <family val="2"/>
        <scheme val="minor"/>
      </rPr>
      <t xml:space="preserve"> species group that hosts this virus.</t>
    </r>
  </si>
  <si>
    <r>
      <t xml:space="preserve">From </t>
    </r>
    <r>
      <rPr>
        <u/>
        <sz val="12"/>
        <color theme="1"/>
        <rFont val="Aptos Narrow (Body)"/>
      </rPr>
      <t>ste</t>
    </r>
    <r>
      <rPr>
        <sz val="12"/>
        <color theme="1"/>
        <rFont val="Calibri"/>
        <family val="2"/>
        <scheme val="minor"/>
      </rPr>
      <t xml:space="preserve">phensi and cellulae, the singular genitive of cellula (latin word from which "cell" is derived). This virus was identified persistently infecting Anopheles stephensi cell line MSQ43. </t>
    </r>
  </si>
  <si>
    <t>Elliovirales</t>
  </si>
  <si>
    <t>Bunyaviricetes</t>
  </si>
  <si>
    <t>Feravirus</t>
  </si>
  <si>
    <t>Orthophasmavirus flenense</t>
  </si>
  <si>
    <t>Feravirus hemipterus</t>
  </si>
  <si>
    <t>hemipteran phasma-related virus OKIAV247</t>
  </si>
  <si>
    <t>HeFV</t>
  </si>
  <si>
    <t>Flen virus</t>
  </si>
  <si>
    <t>FLNV</t>
  </si>
  <si>
    <t>Orthophasmavirus barstukorius</t>
  </si>
  <si>
    <t>Orthophasmavirus miglotalis</t>
  </si>
  <si>
    <t>Barstukas virus</t>
  </si>
  <si>
    <t>Miglotas virus</t>
  </si>
  <si>
    <t>BARV</t>
  </si>
  <si>
    <t>MIGV</t>
  </si>
  <si>
    <t>Genome is not coding-complete. The available S segment does not encode a complete nucleoprotein</t>
  </si>
  <si>
    <t>Genome is not coding-complete. The available L segment does not encode a complete L protein</t>
  </si>
  <si>
    <t>The species name does not derive from a place. The revised name derives from Lithuanian Barstukas, a mythical dragon-like creature, and -orius, pertaining to.</t>
  </si>
  <si>
    <t>The species name does not derive from a place. The revised name derives from Lithuanian miglotas, meaning obscura, foggy or misty, and -alis, having the nature of.</t>
  </si>
  <si>
    <t>Orthophasmavirus miglotasense</t>
  </si>
  <si>
    <t>Jonvirus spilikinsis</t>
  </si>
  <si>
    <t>Jonvirus mikadosis</t>
  </si>
  <si>
    <t>A28-CI-2004</t>
  </si>
  <si>
    <t>D35-CI-2004</t>
  </si>
  <si>
    <t>Genome is not coding-complete. The available M segment does not encode a complete glycoprotein</t>
  </si>
  <si>
    <t>CPRV</t>
  </si>
  <si>
    <t>Coleopteran phasma-related virus OKIAV235</t>
  </si>
  <si>
    <t>Orthophasmavirus coleopterus</t>
  </si>
  <si>
    <t xml:space="preserve">Name derived from the spillikins pick-up stick game as the virions resemble the long and thin spillikin sticks. </t>
  </si>
  <si>
    <t xml:space="preserve">Name derived from the Mikado pick-up stick game as the virions resemble the long and thin mikado sticks. </t>
  </si>
  <si>
    <t>Orthophasmavirus barstukasense</t>
  </si>
  <si>
    <t>LC775043; LC775044; LC775045</t>
  </si>
  <si>
    <t>MT153364; MT153396; MT153439</t>
  </si>
  <si>
    <t>MN513376; MN513375; MN513374</t>
  </si>
  <si>
    <t>NC_078332; NC_078333; NC_078334</t>
  </si>
  <si>
    <t>MW434703; MW434675; MW434690</t>
  </si>
  <si>
    <t>MW434660; MW434632; MW434647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</si>
</sst>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i/>
      <sz val="11"/>
      <color rgb="FF000000"/>
      <name val="Calibri (Body)"/>
      <charset val="1"/>
    </font>
    <font>
      <u/>
      <sz val="12"/>
      <color theme="1"/>
      <name val="Aptos Narrow (Body)"/>
    </font>
    <font>
      <sz val="12"/>
      <name val="Arial"/>
      <family val="2"/>
    </font>
  </fonts>
  <fills count="10">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
      <patternFill patternType="solid">
        <fgColor rgb="FFCCFFCC"/>
        <bgColor rgb="FFCCFFFF"/>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2">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1" fillId="9" borderId="1" xfId="0" applyFont="1" applyFill="1" applyBorder="1" applyAlignment="1" applyProtection="1">
      <alignment horizontal="left"/>
      <protection locked="0"/>
    </xf>
    <xf numFmtId="0" fontId="8" fillId="7" borderId="1" xfId="0" applyFont="1" applyFill="1" applyBorder="1"/>
    <xf numFmtId="0" fontId="1" fillId="0" borderId="1" xfId="0" applyFont="1" applyBorder="1"/>
    <xf numFmtId="0" fontId="33" fillId="6" borderId="0" xfId="0" applyFont="1" applyFill="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8">
    <dxf>
      <font>
        <color rgb="FF9C0006"/>
      </font>
      <fill>
        <patternFill>
          <bgColor rgb="FFFFC7CE"/>
        </patternFill>
      </fill>
    </dxf>
    <dxf>
      <font>
        <color rgb="FF9C0006"/>
      </font>
      <fill>
        <patternFill>
          <bgColor rgb="FFFFC7CE"/>
        </patternFill>
      </fill>
    </dxf>
    <dxf>
      <font>
        <b val="0"/>
        <i val="0"/>
      </font>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5"/>
  <cols>
    <col min="1" max="1" width="2.83203125" customWidth="1"/>
    <col min="2" max="2" width="173.5" customWidth="1"/>
  </cols>
  <sheetData>
    <row r="1" spans="2:2" ht="37" customHeight="1">
      <c r="B1" s="33" t="s">
        <v>114</v>
      </c>
    </row>
    <row r="2" spans="2:2" ht="232.5">
      <c r="B2" s="32" t="s">
        <v>113</v>
      </c>
    </row>
  </sheetData>
  <conditionalFormatting sqref="B2">
    <cfRule type="expression" dxfId="7"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3"/>
  <sheetViews>
    <sheetView tabSelected="1" topLeftCell="AC1" zoomScale="94" zoomScaleNormal="94" workbookViewId="0">
      <pane ySplit="4" topLeftCell="A8" activePane="bottomLeft" state="frozen"/>
      <selection pane="bottomLeft" activeCell="AE8" sqref="AE8:AE13"/>
    </sheetView>
  </sheetViews>
  <sheetFormatPr defaultColWidth="11" defaultRowHeight="15.5"/>
  <cols>
    <col min="1" max="1" width="15" style="2" bestFit="1" customWidth="1"/>
    <col min="2" max="2" width="9" style="2" bestFit="1" customWidth="1"/>
    <col min="3" max="3" width="8.33203125" style="2" bestFit="1" customWidth="1"/>
    <col min="4" max="4" width="11.08203125" style="2" bestFit="1" customWidth="1"/>
    <col min="5" max="14" width="10.83203125" style="2"/>
    <col min="15" max="15" width="27.58203125" style="2" bestFit="1" customWidth="1"/>
    <col min="16" max="16" width="17" style="14" customWidth="1"/>
    <col min="17" max="25" width="10.83203125" style="14"/>
    <col min="26" max="26" width="11.83203125" style="14" customWidth="1"/>
    <col min="27" max="27" width="10.83203125" style="14"/>
    <col min="28" max="28" width="14.08203125" style="14" customWidth="1"/>
    <col min="29" max="29" width="10.83203125" style="14"/>
    <col min="30" max="30" width="29" style="26" customWidth="1"/>
    <col min="31" max="31" width="42.08203125" style="4" customWidth="1"/>
    <col min="32" max="32" width="38" style="4" bestFit="1" customWidth="1"/>
    <col min="33" max="33" width="16.33203125" style="4" customWidth="1"/>
    <col min="34" max="34" width="27.33203125" style="4" bestFit="1" customWidth="1"/>
    <col min="35" max="35" width="17.08203125" style="4" bestFit="1" customWidth="1"/>
    <col min="36" max="36" width="20.33203125" style="4" bestFit="1" customWidth="1"/>
    <col min="37" max="37" width="14.83203125" style="4" bestFit="1" customWidth="1"/>
    <col min="38" max="39" width="10.83203125" style="15"/>
    <col min="40" max="40" width="148.33203125" style="1" customWidth="1"/>
  </cols>
  <sheetData>
    <row r="1" spans="1:41" s="17" customFormat="1" ht="23.5">
      <c r="A1" s="18" t="s">
        <v>81</v>
      </c>
      <c r="B1" s="49" t="s">
        <v>112</v>
      </c>
      <c r="C1" s="49"/>
      <c r="D1" s="49"/>
      <c r="E1" s="50" t="str">
        <f ca="1">IF(LEN(cellFilenameFormatErrors)=0,LEFT(cellBaseFilename,9),"Code is automatically derived from the filename: 'YEAR.###X.[STATUS.][v#.]DESCRIPTION.xlsx', X=SC code")</f>
        <v>2024.013M</v>
      </c>
      <c r="F1" s="50"/>
      <c r="G1" s="50"/>
      <c r="H1" s="50"/>
      <c r="I1" s="50"/>
      <c r="J1" s="50"/>
      <c r="K1" s="50"/>
      <c r="L1" s="50"/>
      <c r="M1" s="50"/>
      <c r="N1" s="50"/>
      <c r="O1" s="50"/>
      <c r="P1" s="40"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1"/>
      <c r="R1" s="41"/>
      <c r="S1" s="41"/>
      <c r="T1" s="41"/>
      <c r="U1" s="41"/>
      <c r="V1" s="41"/>
      <c r="W1" s="41"/>
      <c r="X1" s="41"/>
      <c r="Y1" s="41"/>
      <c r="Z1" s="41"/>
      <c r="AA1" s="41"/>
      <c r="AB1" s="41"/>
      <c r="AC1" s="41"/>
      <c r="AD1" s="29" t="s">
        <v>28</v>
      </c>
      <c r="AE1" s="25" t="str" cm="1">
        <f t="array" aca="1" ref="AE1" ca="1">MID(CELL("filename",'Proposal Template'!$B$1),SEARCH("[",CELL("filename",'Proposal Template'!$B$1))+1, SEARCH("]",CELL("filename",'Proposal Template'!$B$1))-SEARCH("[",CELL("filename",'Proposal Template'!$B$1))-1)</f>
        <v>2024.013M.S.v1.Phasmaviridae.4nsp_3ab_2rn.xlsx</v>
      </c>
      <c r="AF1" s="23"/>
      <c r="AG1" s="16"/>
      <c r="AH1" s="16"/>
      <c r="AI1" s="16"/>
      <c r="AJ1" s="16"/>
      <c r="AK1" s="16"/>
      <c r="AL1" s="16"/>
      <c r="AM1" s="16"/>
      <c r="AN1" s="16"/>
      <c r="AO1"/>
    </row>
    <row r="2" spans="1:41" ht="18.5">
      <c r="A2" s="18" t="s">
        <v>115</v>
      </c>
      <c r="B2" s="49" t="s">
        <v>111</v>
      </c>
      <c r="C2" s="49"/>
      <c r="D2" s="49"/>
      <c r="E2" s="51"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dsRNA and -ssRNA (M) proposals</v>
      </c>
      <c r="F2" s="51"/>
      <c r="G2" s="51"/>
      <c r="H2" s="51"/>
      <c r="I2" s="51"/>
      <c r="J2" s="51"/>
      <c r="K2" s="51"/>
      <c r="L2" s="51"/>
      <c r="M2" s="51"/>
      <c r="N2" s="51"/>
      <c r="O2" s="51"/>
      <c r="P2" s="42" t="str">
        <f ca="1">_xlfn.CONCAT(
IF(NOT(ISERROR(AF2)),"","Study Section code ('"&amp;AE2&amp;"') is not valid; ")
)</f>
        <v/>
      </c>
      <c r="Q2" s="43"/>
      <c r="R2" s="43"/>
      <c r="S2" s="43"/>
      <c r="T2" s="43"/>
      <c r="U2" s="43"/>
      <c r="V2" s="43"/>
      <c r="W2" s="43"/>
      <c r="X2" s="43"/>
      <c r="Y2" s="43"/>
      <c r="Z2" s="43"/>
      <c r="AA2" s="43"/>
      <c r="AB2" s="43"/>
      <c r="AC2" s="43"/>
      <c r="AD2" s="30" t="s">
        <v>28</v>
      </c>
      <c r="AE2" s="24" t="str">
        <f ca="1">MID(AE1,9,1)</f>
        <v>M</v>
      </c>
      <c r="AF2" s="24" t="str">
        <f ca="1">VLOOKUP(AE2,studySectionCodeLUT,2,FALSE)</f>
        <v>Animal dsRNA and -ssRNA (M) proposals</v>
      </c>
      <c r="AG2" s="3"/>
      <c r="AH2" s="3"/>
      <c r="AI2" s="3"/>
      <c r="AJ2" s="3"/>
      <c r="AK2" s="3"/>
      <c r="AL2" s="3"/>
      <c r="AM2" s="3"/>
      <c r="AN2" s="3"/>
    </row>
    <row r="3" spans="1:41" ht="36" customHeight="1">
      <c r="A3" s="44" t="s">
        <v>21</v>
      </c>
      <c r="B3" s="44"/>
      <c r="C3" s="44"/>
      <c r="D3" s="44"/>
      <c r="E3" s="44"/>
      <c r="F3" s="44"/>
      <c r="G3" s="44"/>
      <c r="H3" s="44"/>
      <c r="I3" s="44"/>
      <c r="J3" s="44"/>
      <c r="K3" s="44"/>
      <c r="L3" s="44"/>
      <c r="M3" s="44"/>
      <c r="N3" s="44"/>
      <c r="O3" s="44"/>
      <c r="P3" s="45" t="s">
        <v>22</v>
      </c>
      <c r="Q3" s="45"/>
      <c r="R3" s="45"/>
      <c r="S3" s="45"/>
      <c r="T3" s="45"/>
      <c r="U3" s="45"/>
      <c r="V3" s="45"/>
      <c r="W3" s="45"/>
      <c r="X3" s="45"/>
      <c r="Y3" s="45"/>
      <c r="Z3" s="45"/>
      <c r="AA3" s="45"/>
      <c r="AB3" s="45"/>
      <c r="AC3" s="45"/>
      <c r="AD3" s="45"/>
      <c r="AE3" s="46" t="s">
        <v>110</v>
      </c>
      <c r="AF3" s="47"/>
      <c r="AG3" s="47"/>
      <c r="AH3" s="47"/>
      <c r="AI3" s="47"/>
      <c r="AJ3" s="47"/>
      <c r="AK3" s="48"/>
      <c r="AL3" s="38" t="s">
        <v>109</v>
      </c>
      <c r="AM3" s="39"/>
      <c r="AN3" s="31" t="s">
        <v>23</v>
      </c>
    </row>
    <row r="4" spans="1:41" s="8" customFormat="1" ht="32.15"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34" t="s">
        <v>116</v>
      </c>
      <c r="Q5" s="34"/>
      <c r="R5" s="34" t="s">
        <v>117</v>
      </c>
      <c r="S5" s="34"/>
      <c r="T5" s="34" t="s">
        <v>118</v>
      </c>
      <c r="U5" s="34" t="s">
        <v>119</v>
      </c>
      <c r="V5" s="34" t="s">
        <v>139</v>
      </c>
      <c r="W5" s="34"/>
      <c r="X5" s="34" t="s">
        <v>138</v>
      </c>
      <c r="Y5" s="34"/>
      <c r="Z5" s="34" t="s">
        <v>120</v>
      </c>
      <c r="AA5" s="34"/>
      <c r="AB5" s="34" t="s">
        <v>121</v>
      </c>
      <c r="AD5" s="35" t="s">
        <v>158</v>
      </c>
      <c r="AE5" s="4" t="s">
        <v>125</v>
      </c>
      <c r="AF5" s="4" t="s">
        <v>128</v>
      </c>
      <c r="AG5" s="4" t="s">
        <v>134</v>
      </c>
      <c r="AH5" s="4" t="s">
        <v>160</v>
      </c>
      <c r="AI5" s="4" t="s">
        <v>29</v>
      </c>
      <c r="AJ5" s="4" t="s">
        <v>50</v>
      </c>
      <c r="AK5" s="4" t="s">
        <v>88</v>
      </c>
      <c r="AL5" s="15" t="s">
        <v>27</v>
      </c>
      <c r="AM5" s="15" t="s">
        <v>28</v>
      </c>
      <c r="AN5" s="1" t="s">
        <v>166</v>
      </c>
    </row>
    <row r="6" spans="1:41">
      <c r="P6" s="34" t="s">
        <v>116</v>
      </c>
      <c r="Q6" s="34"/>
      <c r="R6" s="34" t="s">
        <v>117</v>
      </c>
      <c r="S6" s="34"/>
      <c r="T6" s="34" t="s">
        <v>118</v>
      </c>
      <c r="U6" s="34" t="s">
        <v>119</v>
      </c>
      <c r="V6" s="34" t="s">
        <v>139</v>
      </c>
      <c r="W6" s="34"/>
      <c r="X6" s="34" t="s">
        <v>138</v>
      </c>
      <c r="Y6" s="34"/>
      <c r="Z6" s="34" t="s">
        <v>120</v>
      </c>
      <c r="AA6" s="34"/>
      <c r="AB6" s="34" t="s">
        <v>121</v>
      </c>
      <c r="AD6" s="26" t="s">
        <v>159</v>
      </c>
      <c r="AE6" s="4" t="s">
        <v>126</v>
      </c>
      <c r="AF6" s="4" t="s">
        <v>129</v>
      </c>
      <c r="AG6" s="4" t="s">
        <v>133</v>
      </c>
      <c r="AH6" s="4" t="s">
        <v>161</v>
      </c>
      <c r="AI6" s="4" t="s">
        <v>29</v>
      </c>
      <c r="AJ6" s="4" t="s">
        <v>50</v>
      </c>
      <c r="AK6" s="4" t="s">
        <v>44</v>
      </c>
      <c r="AL6" s="15" t="s">
        <v>27</v>
      </c>
      <c r="AM6" s="15" t="s">
        <v>28</v>
      </c>
      <c r="AN6" s="1" t="s">
        <v>167</v>
      </c>
    </row>
    <row r="7" spans="1:41">
      <c r="P7" s="34" t="s">
        <v>116</v>
      </c>
      <c r="Q7" s="34"/>
      <c r="R7" s="34" t="s">
        <v>117</v>
      </c>
      <c r="S7" s="34"/>
      <c r="T7" s="34" t="s">
        <v>118</v>
      </c>
      <c r="U7" s="34" t="s">
        <v>119</v>
      </c>
      <c r="V7" s="34" t="s">
        <v>139</v>
      </c>
      <c r="W7" s="34"/>
      <c r="X7" s="34" t="s">
        <v>138</v>
      </c>
      <c r="Y7" s="34"/>
      <c r="Z7" s="34" t="s">
        <v>120</v>
      </c>
      <c r="AA7" s="34"/>
      <c r="AB7" s="34" t="s">
        <v>122</v>
      </c>
      <c r="AD7" s="26" t="s">
        <v>123</v>
      </c>
      <c r="AE7" s="4" t="s">
        <v>127</v>
      </c>
      <c r="AF7" s="4" t="s">
        <v>130</v>
      </c>
      <c r="AG7" s="4" t="s">
        <v>135</v>
      </c>
      <c r="AI7" s="4" t="s">
        <v>29</v>
      </c>
      <c r="AJ7" s="4" t="s">
        <v>50</v>
      </c>
      <c r="AK7" s="4" t="s">
        <v>88</v>
      </c>
      <c r="AL7" s="15" t="s">
        <v>27</v>
      </c>
      <c r="AM7" s="15" t="s">
        <v>28</v>
      </c>
      <c r="AN7" s="1" t="s">
        <v>136</v>
      </c>
    </row>
    <row r="8" spans="1:41">
      <c r="P8" s="34" t="s">
        <v>116</v>
      </c>
      <c r="Q8" s="34"/>
      <c r="R8" s="34" t="s">
        <v>117</v>
      </c>
      <c r="S8" s="34"/>
      <c r="T8" s="34" t="s">
        <v>118</v>
      </c>
      <c r="U8" s="34" t="s">
        <v>119</v>
      </c>
      <c r="V8" s="34" t="s">
        <v>139</v>
      </c>
      <c r="W8" s="34"/>
      <c r="X8" s="34" t="s">
        <v>138</v>
      </c>
      <c r="Y8" s="34"/>
      <c r="Z8" s="34" t="s">
        <v>120</v>
      </c>
      <c r="AA8" s="34"/>
      <c r="AB8" s="34" t="s">
        <v>122</v>
      </c>
      <c r="AD8" s="26" t="s">
        <v>124</v>
      </c>
      <c r="AE8" s="4" t="s">
        <v>169</v>
      </c>
      <c r="AF8" s="4" t="s">
        <v>131</v>
      </c>
      <c r="AG8" s="4" t="s">
        <v>132</v>
      </c>
      <c r="AI8" s="4" t="s">
        <v>29</v>
      </c>
      <c r="AJ8" s="4" t="s">
        <v>50</v>
      </c>
      <c r="AK8" s="4" t="s">
        <v>44</v>
      </c>
      <c r="AL8" s="15" t="s">
        <v>27</v>
      </c>
      <c r="AM8" s="15" t="s">
        <v>28</v>
      </c>
      <c r="AN8" s="36" t="s">
        <v>137</v>
      </c>
    </row>
    <row r="9" spans="1:41">
      <c r="A9" s="2" t="s">
        <v>116</v>
      </c>
      <c r="C9" s="2" t="s">
        <v>117</v>
      </c>
      <c r="E9" s="2" t="s">
        <v>118</v>
      </c>
      <c r="F9" s="2" t="s">
        <v>119</v>
      </c>
      <c r="G9" s="2" t="s">
        <v>139</v>
      </c>
      <c r="I9" s="2" t="s">
        <v>138</v>
      </c>
      <c r="K9" s="2" t="s">
        <v>120</v>
      </c>
      <c r="M9" s="2" t="s">
        <v>140</v>
      </c>
      <c r="O9" s="2" t="s">
        <v>142</v>
      </c>
      <c r="P9" s="34"/>
      <c r="Q9" s="34"/>
      <c r="R9" s="34"/>
      <c r="S9" s="34"/>
      <c r="T9" s="34"/>
      <c r="U9" s="34"/>
      <c r="V9" s="34"/>
      <c r="W9" s="34"/>
      <c r="X9" s="34"/>
      <c r="Y9" s="34"/>
      <c r="Z9" s="34"/>
      <c r="AA9" s="34"/>
      <c r="AB9" s="34"/>
      <c r="AE9" s="4" t="s">
        <v>170</v>
      </c>
      <c r="AF9" s="4" t="s">
        <v>143</v>
      </c>
      <c r="AG9" s="4" t="s">
        <v>144</v>
      </c>
      <c r="AI9" s="4" t="s">
        <v>33</v>
      </c>
      <c r="AJ9" s="4" t="s">
        <v>50</v>
      </c>
      <c r="AK9" s="4" t="s">
        <v>88</v>
      </c>
      <c r="AL9" s="15" t="s">
        <v>31</v>
      </c>
      <c r="AM9" s="15" t="s">
        <v>28</v>
      </c>
      <c r="AN9" s="36" t="s">
        <v>154</v>
      </c>
    </row>
    <row r="10" spans="1:41">
      <c r="A10" s="2" t="s">
        <v>116</v>
      </c>
      <c r="C10" s="2" t="s">
        <v>117</v>
      </c>
      <c r="E10" s="2" t="s">
        <v>118</v>
      </c>
      <c r="F10" s="2" t="s">
        <v>119</v>
      </c>
      <c r="G10" s="2" t="s">
        <v>139</v>
      </c>
      <c r="I10" s="2" t="s">
        <v>138</v>
      </c>
      <c r="K10" s="2" t="s">
        <v>120</v>
      </c>
      <c r="M10" s="2" t="s">
        <v>122</v>
      </c>
      <c r="O10" s="2" t="s">
        <v>141</v>
      </c>
      <c r="P10" s="34"/>
      <c r="Q10" s="34"/>
      <c r="R10" s="34"/>
      <c r="S10" s="34"/>
      <c r="T10" s="34"/>
      <c r="U10" s="34"/>
      <c r="V10" s="34"/>
      <c r="W10" s="34"/>
      <c r="X10" s="34"/>
      <c r="Y10" s="34"/>
      <c r="Z10" s="34"/>
      <c r="AA10" s="34"/>
      <c r="AB10" s="34"/>
      <c r="AE10" s="4" t="s">
        <v>171</v>
      </c>
      <c r="AF10" s="4" t="s">
        <v>145</v>
      </c>
      <c r="AG10" s="4" t="s">
        <v>146</v>
      </c>
      <c r="AI10" s="4" t="s">
        <v>33</v>
      </c>
      <c r="AJ10" s="4" t="s">
        <v>50</v>
      </c>
      <c r="AK10" s="4" t="s">
        <v>88</v>
      </c>
      <c r="AL10" s="15" t="s">
        <v>31</v>
      </c>
      <c r="AM10" s="15" t="s">
        <v>28</v>
      </c>
      <c r="AN10" s="1" t="s">
        <v>153</v>
      </c>
    </row>
    <row r="11" spans="1:41">
      <c r="A11" s="2" t="s">
        <v>116</v>
      </c>
      <c r="C11" s="2" t="s">
        <v>117</v>
      </c>
      <c r="E11" s="2" t="s">
        <v>118</v>
      </c>
      <c r="F11" s="2" t="s">
        <v>119</v>
      </c>
      <c r="G11" s="2" t="s">
        <v>139</v>
      </c>
      <c r="I11" s="2" t="s">
        <v>138</v>
      </c>
      <c r="K11" s="2" t="s">
        <v>120</v>
      </c>
      <c r="M11" s="2" t="s">
        <v>122</v>
      </c>
      <c r="O11" s="2" t="s">
        <v>165</v>
      </c>
      <c r="P11" s="34"/>
      <c r="Q11" s="34"/>
      <c r="R11" s="34"/>
      <c r="S11" s="34"/>
      <c r="T11" s="34"/>
      <c r="U11" s="34"/>
      <c r="V11" s="34"/>
      <c r="W11" s="34"/>
      <c r="X11" s="34"/>
      <c r="Y11" s="34"/>
      <c r="Z11" s="34"/>
      <c r="AA11" s="34"/>
      <c r="AB11" s="34"/>
      <c r="AE11" s="37" t="s">
        <v>172</v>
      </c>
      <c r="AF11" s="4" t="s">
        <v>164</v>
      </c>
      <c r="AG11" s="4" t="s">
        <v>163</v>
      </c>
      <c r="AI11" s="4" t="s">
        <v>33</v>
      </c>
      <c r="AJ11" s="4" t="s">
        <v>50</v>
      </c>
      <c r="AK11" s="4" t="s">
        <v>88</v>
      </c>
      <c r="AL11" s="15" t="s">
        <v>31</v>
      </c>
      <c r="AM11" s="15" t="s">
        <v>28</v>
      </c>
      <c r="AN11" s="1" t="s">
        <v>162</v>
      </c>
    </row>
    <row r="12" spans="1:41">
      <c r="A12" s="2" t="s">
        <v>116</v>
      </c>
      <c r="C12" s="2" t="s">
        <v>117</v>
      </c>
      <c r="E12" s="2" t="s">
        <v>118</v>
      </c>
      <c r="F12" s="2" t="s">
        <v>119</v>
      </c>
      <c r="G12" s="2" t="s">
        <v>139</v>
      </c>
      <c r="I12" s="2" t="s">
        <v>138</v>
      </c>
      <c r="K12" s="2" t="s">
        <v>120</v>
      </c>
      <c r="M12" s="2" t="s">
        <v>122</v>
      </c>
      <c r="O12" s="2" t="s">
        <v>157</v>
      </c>
      <c r="P12" s="34" t="s">
        <v>116</v>
      </c>
      <c r="Q12" s="34"/>
      <c r="R12" s="34" t="s">
        <v>117</v>
      </c>
      <c r="S12" s="34"/>
      <c r="T12" s="34" t="s">
        <v>118</v>
      </c>
      <c r="U12" s="34" t="s">
        <v>119</v>
      </c>
      <c r="V12" s="34" t="s">
        <v>139</v>
      </c>
      <c r="W12" s="34"/>
      <c r="X12" s="34" t="s">
        <v>138</v>
      </c>
      <c r="Y12" s="34"/>
      <c r="Z12" s="34" t="s">
        <v>120</v>
      </c>
      <c r="AA12" s="34"/>
      <c r="AB12" s="34" t="s">
        <v>122</v>
      </c>
      <c r="AD12" s="26" t="s">
        <v>148</v>
      </c>
      <c r="AE12" s="4" t="s">
        <v>173</v>
      </c>
      <c r="AF12" s="4" t="s">
        <v>150</v>
      </c>
      <c r="AG12" s="4" t="s">
        <v>152</v>
      </c>
      <c r="AI12" s="4" t="s">
        <v>29</v>
      </c>
      <c r="AJ12" s="4" t="s">
        <v>50</v>
      </c>
      <c r="AK12" s="4" t="s">
        <v>88</v>
      </c>
      <c r="AL12" s="15" t="s">
        <v>37</v>
      </c>
      <c r="AM12" s="15" t="s">
        <v>28</v>
      </c>
      <c r="AN12" s="36" t="s">
        <v>156</v>
      </c>
    </row>
    <row r="13" spans="1:41">
      <c r="A13" s="2" t="s">
        <v>116</v>
      </c>
      <c r="C13" s="2" t="s">
        <v>117</v>
      </c>
      <c r="E13" s="2" t="s">
        <v>118</v>
      </c>
      <c r="F13" s="2" t="s">
        <v>119</v>
      </c>
      <c r="G13" s="2" t="s">
        <v>139</v>
      </c>
      <c r="I13" s="2" t="s">
        <v>138</v>
      </c>
      <c r="K13" s="2" t="s">
        <v>120</v>
      </c>
      <c r="M13" s="2" t="s">
        <v>122</v>
      </c>
      <c r="O13" s="2" t="s">
        <v>168</v>
      </c>
      <c r="P13" s="34" t="s">
        <v>116</v>
      </c>
      <c r="Q13" s="34"/>
      <c r="R13" s="34" t="s">
        <v>117</v>
      </c>
      <c r="S13" s="34"/>
      <c r="T13" s="34" t="s">
        <v>118</v>
      </c>
      <c r="U13" s="34" t="s">
        <v>119</v>
      </c>
      <c r="V13" s="34" t="s">
        <v>139</v>
      </c>
      <c r="W13" s="34"/>
      <c r="X13" s="34" t="s">
        <v>138</v>
      </c>
      <c r="Y13" s="34"/>
      <c r="Z13" s="34" t="s">
        <v>120</v>
      </c>
      <c r="AA13" s="34"/>
      <c r="AB13" s="34" t="s">
        <v>122</v>
      </c>
      <c r="AD13" s="26" t="s">
        <v>147</v>
      </c>
      <c r="AE13" s="4" t="s">
        <v>174</v>
      </c>
      <c r="AF13" s="4" t="s">
        <v>149</v>
      </c>
      <c r="AG13" s="4" t="s">
        <v>151</v>
      </c>
      <c r="AI13" s="4" t="s">
        <v>29</v>
      </c>
      <c r="AJ13" s="4" t="s">
        <v>50</v>
      </c>
      <c r="AK13" s="4" t="s">
        <v>88</v>
      </c>
      <c r="AL13" s="15" t="s">
        <v>37</v>
      </c>
      <c r="AM13" s="15" t="s">
        <v>28</v>
      </c>
      <c r="AN13" s="36" t="s">
        <v>155</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5:O13 AC5:AD13 A14:AD1048576">
    <cfRule type="expression" dxfId="6" priority="10">
      <formula>ROW(A1)&gt;5</formula>
    </cfRule>
  </conditionalFormatting>
  <conditionalFormatting sqref="P1:P4 Q3:AC4 AC5:AC13 P14:AC1048574">
    <cfRule type="expression" dxfId="5" priority="12">
      <formula>AND(NOT(ISBLANK(P1)),COUNTA(Q1:$AD1)=0)</formula>
    </cfRule>
  </conditionalFormatting>
  <conditionalFormatting sqref="P4:AC4 AC5:AC13 P14:AC1048576">
    <cfRule type="containsText" dxfId="4" priority="11" operator="containsText" text=" ">
      <formula>NOT(ISERROR(SEARCH(" ",P4)))</formula>
    </cfRule>
  </conditionalFormatting>
  <conditionalFormatting sqref="P1048575:AC1048576">
    <cfRule type="expression" dxfId="3" priority="31">
      <formula>AND(NOT(ISBLANK(P1048575)),COUNTA(Q1048575:$AD1048576)=0)</formula>
    </cfRule>
  </conditionalFormatting>
  <conditionalFormatting sqref="X5:Z13">
    <cfRule type="expression" dxfId="2" priority="1">
      <formula>X4="Unassigned"</formula>
    </cfRule>
  </conditionalFormatting>
  <conditionalFormatting sqref="AD1:AD1048576">
    <cfRule type="expression" dxfId="1" priority="26">
      <formula>NOT(OR(OR(AD1="",AD1="Species"),_xlfn.CONCAT(AB1," ")=LEFT(AD1,LEN(AB1)+1)))</formula>
    </cfRule>
  </conditionalFormatting>
  <conditionalFormatting sqref="AM4:AM1048576">
    <cfRule type="expression" dxfId="0" priority="28">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4 AC3:AC1048576 Q3:AB4 P14:AB1048576" xr:uid="{E28B2548-7112-D542-A592-7F8E7C97D14F}"/>
    <dataValidation type="custom" allowBlank="1" showInputMessage="1" showErrorMessage="1" errorTitle="Binomial Naming" error="Species name must start with the name of it's genus." promptTitle="binomial" sqref="AD1:AD3 AD5:AD1048576"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election activeCell="C14" sqref="C14"/>
    </sheetView>
  </sheetViews>
  <sheetFormatPr defaultColWidth="11" defaultRowHeight="15.5"/>
  <cols>
    <col min="1" max="1" width="16" bestFit="1" customWidth="1"/>
    <col min="2" max="2" width="18.83203125" bestFit="1" customWidth="1"/>
    <col min="3" max="3" width="22.83203125" bestFit="1" customWidth="1"/>
    <col min="4" max="5" width="13.08203125" bestFit="1" customWidth="1"/>
    <col min="6" max="6" width="2.58203125" customWidth="1"/>
    <col min="7" max="7" width="43.8320312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Peter Simmonds</cp:lastModifiedBy>
  <dcterms:created xsi:type="dcterms:W3CDTF">2023-02-08T19:24:03Z</dcterms:created>
  <dcterms:modified xsi:type="dcterms:W3CDTF">2024-07-16T17:21:26Z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af03ff0-41c5-4c41-b55e-fabb8fae94be_Enabled">
    <vt:lpwstr>true</vt:lpwstr>
  </property>
  <property fmtid="{D5CDD505-2E9C-101B-9397-08002B2CF9AE}" pid="3" name="MSIP_Label_8af03ff0-41c5-4c41-b55e-fabb8fae94be_SetDate">
    <vt:lpwstr>2024-06-17T18:50:31Z</vt:lpwstr>
  </property>
  <property fmtid="{D5CDD505-2E9C-101B-9397-08002B2CF9AE}" pid="4" name="MSIP_Label_8af03ff0-41c5-4c41-b55e-fabb8fae94be_Method">
    <vt:lpwstr>Privileged</vt:lpwstr>
  </property>
  <property fmtid="{D5CDD505-2E9C-101B-9397-08002B2CF9AE}" pid="5" name="MSIP_Label_8af03ff0-41c5-4c41-b55e-fabb8fae94be_Name">
    <vt:lpwstr>8af03ff0-41c5-4c41-b55e-fabb8fae94be</vt:lpwstr>
  </property>
  <property fmtid="{D5CDD505-2E9C-101B-9397-08002B2CF9AE}" pid="6" name="MSIP_Label_8af03ff0-41c5-4c41-b55e-fabb8fae94be_SiteId">
    <vt:lpwstr>9ce70869-60db-44fd-abe8-d2767077fc8f</vt:lpwstr>
  </property>
  <property fmtid="{D5CDD505-2E9C-101B-9397-08002B2CF9AE}" pid="7" name="MSIP_Label_8af03ff0-41c5-4c41-b55e-fabb8fae94be_ActionId">
    <vt:lpwstr>84218f0e-5050-4f3d-b4f4-a2b47dda1d4c</vt:lpwstr>
  </property>
  <property fmtid="{D5CDD505-2E9C-101B-9397-08002B2CF9AE}" pid="8" name="MSIP_Label_8af03ff0-41c5-4c41-b55e-fabb8fae94be_ContentBits">
    <vt:lpwstr>0</vt:lpwstr>
  </property>
</Properties>
</file>